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540" tabRatio="500" activeTab="0"/>
  </bookViews>
  <sheets>
    <sheet name="附件8.中选结果" sheetId="1" r:id="rId1"/>
    <sheet name="附件9.供应清单" sheetId="2" r:id="rId2"/>
    <sheet name="附件10.各市县任务量" sheetId="3" r:id="rId3"/>
    <sheet name="附件11.省属任务量" sheetId="4" r:id="rId4"/>
  </sheets>
  <definedNames>
    <definedName name="_xlnm.Print_Titles" localSheetId="0">'附件8.中选结果'!$2:$2</definedName>
    <definedName name="_xlnm.Print_Titles" localSheetId="1">'附件9.供应清单'!$2:$2</definedName>
    <definedName name="_xlnm.Print_Titles" localSheetId="2">'附件10.各市县任务量'!$2:$2</definedName>
  </definedNames>
  <calcPr fullCalcOnLoad="1"/>
</workbook>
</file>

<file path=xl/sharedStrings.xml><?xml version="1.0" encoding="utf-8"?>
<sst xmlns="http://schemas.openxmlformats.org/spreadsheetml/2006/main" count="1173" uniqueCount="311">
  <si>
    <t>附件8.重庆联盟常用药品集中采购(海南)中选结果和轮选区域表</t>
  </si>
  <si>
    <t>序号</t>
  </si>
  <si>
    <t>产品名称</t>
  </si>
  <si>
    <t>剂型</t>
  </si>
  <si>
    <t>包装规格</t>
  </si>
  <si>
    <t>计价单位</t>
  </si>
  <si>
    <t>生产企业</t>
  </si>
  <si>
    <t>分组</t>
  </si>
  <si>
    <t>协议采购量比例</t>
  </si>
  <si>
    <t>供货区域</t>
  </si>
  <si>
    <t>间苯三酚注射液</t>
  </si>
  <si>
    <t>小容量注射液</t>
  </si>
  <si>
    <t>4ml:40mg*6支/盒</t>
  </si>
  <si>
    <t>支</t>
  </si>
  <si>
    <t>万邦德制药集团有限公司</t>
  </si>
  <si>
    <t>B组</t>
  </si>
  <si>
    <t>海南医学院第一附属医院、海南医学院第二附属医院、海南省中医院、海南省干部疗养院、海南省妇女儿童医学中心、海南省第五人民医院、海南省眼科医院、海南省安宁医院、儋州市、洋浦经济开发区、东方市、临高县、昌江黎族自治县、白沙市</t>
  </si>
  <si>
    <t>南京恒生制药有限公司</t>
  </si>
  <si>
    <t>海南省人民医院、海口市、澄迈县、文昌市、琼海市、万宁市、定安县、屯昌县、琼中黎族苗族自治县、五指山市、三亚市、陵水黎族自治县、乐东黎族自治县、保亭黎族苗族自治县</t>
  </si>
  <si>
    <t>乳果糖口服溶液</t>
  </si>
  <si>
    <t>口服溶液剂</t>
  </si>
  <si>
    <t>100ml:66.7g*1瓶/瓶</t>
  </si>
  <si>
    <t>瓶</t>
  </si>
  <si>
    <t>北京韩美药品有限公司</t>
  </si>
  <si>
    <t>海南医学院第一附属医院、海口市、澄迈县、文昌市、琼海市、万宁市、定安县、屯昌县、琼中黎族苗族自治县、五指山市、儋州市、洋浦经济开发区、东方市、临高县、昌江黎族自治县、白沙市</t>
  </si>
  <si>
    <t>100ml(60ml:40.02)*1瓶/盒</t>
  </si>
  <si>
    <t>盒</t>
  </si>
  <si>
    <t>四川健能制药有限公司</t>
  </si>
  <si>
    <t>海南省人民医院、海南医学院第二附属医院、海南省中医院、海南省干部疗养院、海南省妇女儿童医学中心、海南省第五人民医院、海南省眼科医院、海南省安宁医院、三亚市、陵水黎族自治县、乐东黎族自治县、保亭黎族苗族自治县</t>
  </si>
  <si>
    <t>伏格列波糖片</t>
  </si>
  <si>
    <t>素片</t>
  </si>
  <si>
    <t>0.2mg*30片/盒</t>
  </si>
  <si>
    <t>南京海辰药业股份有限公司</t>
  </si>
  <si>
    <t>A组</t>
  </si>
  <si>
    <t>全省范围</t>
  </si>
  <si>
    <t>葡萄糖酸钙注射液</t>
  </si>
  <si>
    <t>10ml:1g*5支/盒</t>
  </si>
  <si>
    <t>河北天成药业股份有限公司</t>
  </si>
  <si>
    <t>海南省人民医院、海南医学院第一附属医院、海口市、澄迈县、文昌市、儋州市、洋浦经济开发区、东方市、临高县、昌江黎族自治县、白沙市</t>
  </si>
  <si>
    <t>四川美大康华康药业有限公司</t>
  </si>
  <si>
    <t>海南医学院第二附属医院、海南省中医院、海南省干部疗养院、海南省妇女儿童医学中心、海南省第五人民医院、海南省眼科医院、海南省安宁医院、琼海市、万宁市、定安县、屯昌县、琼中黎族苗族自治县、五指山市、三亚市、陵水黎族自治区、乐东黎族自治县、保亭黎族苗族自治县</t>
  </si>
  <si>
    <t>甘草酸二铵胶囊</t>
  </si>
  <si>
    <t>胶囊剂</t>
  </si>
  <si>
    <t>50mg*12粒/盒</t>
  </si>
  <si>
    <t>山西同达药业有限公司</t>
  </si>
  <si>
    <t>法莫替丁氯化钠注射液</t>
  </si>
  <si>
    <t>大容量注射液</t>
  </si>
  <si>
    <t>100ml:20mg*1瓶/瓶</t>
  </si>
  <si>
    <t>福建天泉药业股份有限公司</t>
  </si>
  <si>
    <t>注射用法莫替丁</t>
  </si>
  <si>
    <t>冻干粉针</t>
  </si>
  <si>
    <t>20mg*10瓶/盒</t>
  </si>
  <si>
    <t>海南双成药业股份有限公司</t>
  </si>
  <si>
    <t>注射用头孢哌酮钠舒巴坦钠</t>
  </si>
  <si>
    <t>溶媒结晶粉针</t>
  </si>
  <si>
    <t>2g(头孢哌酮1g:舒巴坦1g)*10支/瓶</t>
  </si>
  <si>
    <t>汕头金石粉针剂有限公司</t>
  </si>
  <si>
    <t>普通粉针</t>
  </si>
  <si>
    <t>1.5g(头孢哌酮1g:舒巴坦0.5g)*1支/盒</t>
  </si>
  <si>
    <t>辉瑞制药有限公司</t>
  </si>
  <si>
    <t>注射用头孢哌酮钠舒巴坦钠(2:1)</t>
  </si>
  <si>
    <t>1.5g:1g(头孢哌酮)-500mg(舒巴坦)*10支/盒</t>
  </si>
  <si>
    <t>哈药集团制药总厂</t>
  </si>
  <si>
    <t>海口市、澄迈县、文昌市、儋州市、洋浦经济开发区、东方市、临高县、昌江黎族自治区、白沙市</t>
  </si>
  <si>
    <t>1.5g(头孢哌酮1g:舒巴坦0.5g)*1支/瓶</t>
  </si>
  <si>
    <t>苏州东瑞制药有限公司</t>
  </si>
  <si>
    <t>琼海市、万宁市、定安县、屯昌县、琼中黎族苗族自治区、五指山市、三亚市、陵水黎族自治区、乐东黎族自治区、保亭黎族苗族自治县</t>
  </si>
  <si>
    <t>注射用哌拉西林钠舒巴坦钠</t>
  </si>
  <si>
    <t>1.5g(哌拉西林1.0g:舒巴坦0.5g)*10支/盒</t>
  </si>
  <si>
    <t>苏州二叶制药有限公司</t>
  </si>
  <si>
    <t>海南省人民医院、海口市、澄迈县、文昌市、儋州市、洋浦经济开发区、东方市、临高县、昌江黎族自治区、白沙市、三亚市、陵水黎族自治区、乐东黎族自治区、保亭黎族苗族自治区</t>
  </si>
  <si>
    <t>湘北威尔曼制药股份有限公司</t>
  </si>
  <si>
    <t>海南医学院第一附属医院、海南省中医院、海南省干部疗养院、海南省妇女儿童医学中心、海南省第五人民医院、海南省眼科医院、海南省安宁医院、琼海市、万宁市、定安县、屯昌县、琼中黎族苗族自治县、五指山市</t>
  </si>
  <si>
    <t>注射用哌拉西林钠舒巴坦钠(4:1)</t>
  </si>
  <si>
    <t>2.5g(哌拉西林2g:舒巴坦0.5g)*1支/盒</t>
  </si>
  <si>
    <t>瑞阳制药有限公司</t>
  </si>
  <si>
    <t>注射用盐酸万古霉素</t>
  </si>
  <si>
    <t>0.5g(50万单位)*10支/盒</t>
  </si>
  <si>
    <t>政德制药股份有限公司（台湾）</t>
  </si>
  <si>
    <t>注射用醋酸卡泊芬净</t>
  </si>
  <si>
    <t>50mg*1瓶/盒</t>
  </si>
  <si>
    <t>江苏恒瑞医药股份有限公司</t>
  </si>
  <si>
    <r>
      <t>A</t>
    </r>
    <r>
      <rPr>
        <sz val="11"/>
        <rFont val="宋体"/>
        <family val="0"/>
      </rPr>
      <t>组</t>
    </r>
  </si>
  <si>
    <t>冻干粉针剂</t>
  </si>
  <si>
    <t>辽宁海思科制药有限公司</t>
  </si>
  <si>
    <t>三亚市、陵水黎族自治区、乐东黎族自治区、保亭黎族苗族自治区</t>
  </si>
  <si>
    <t>注射用替考拉宁</t>
  </si>
  <si>
    <t>200mg(20万U)*1瓶/盒</t>
  </si>
  <si>
    <t>浙江海正药业股份有限公司</t>
  </si>
  <si>
    <r>
      <t>B</t>
    </r>
    <r>
      <rPr>
        <sz val="11"/>
        <rFont val="宋体"/>
        <family val="0"/>
      </rPr>
      <t>组</t>
    </r>
  </si>
  <si>
    <t>0.2g*1支/盒</t>
  </si>
  <si>
    <t>浙江医药股份有限公司新昌制药厂</t>
  </si>
  <si>
    <t>注射用盐酸罂粟碱</t>
  </si>
  <si>
    <t>30mg*10瓶/盒</t>
  </si>
  <si>
    <t>山东北大高科华泰制药有限公司</t>
  </si>
  <si>
    <t>海南省人民医院、海南医学院第一附属医院、海南省中医院、海南省干部疗养院、海南省妇女儿童医学中心、海南省第五人民医院、海南省眼科医院、海南省安宁医院、三亚市、陵水黎族自治区、乐东黎族自治区、保亭黎族苗族自治区</t>
  </si>
  <si>
    <t>盐酸罂粟碱注射液</t>
  </si>
  <si>
    <t>1ml:30mg*10支/盒</t>
  </si>
  <si>
    <t>海南医学院第二附属医院、海口市、澄迈县、文昌市、儋州市、洋浦经济开发区、东方市、临高县、昌江黎族自治区、白沙市、琼海市、万宁市、定安县、屯昌县、琼中黎族苗族自治区、五指山市</t>
  </si>
  <si>
    <t>非洛地平缓释片</t>
  </si>
  <si>
    <t>缓释片</t>
  </si>
  <si>
    <t>5mg*10片/盒</t>
  </si>
  <si>
    <t>阿斯利康制药有限公司</t>
  </si>
  <si>
    <t>5mg*20片/盒</t>
  </si>
  <si>
    <t>莱阳市江波制药有限责任公司</t>
  </si>
  <si>
    <t>海南医学院第一附属医院、海口市、澄迈县、文昌市、琼海市、万宁市、定安县、屯昌县、琼中黎族苗族自治区、五指山市、三亚市、陵水黎族自治区、乐东黎族自治区、保亭黎族苗族自治区</t>
  </si>
  <si>
    <t>南京易亨制药有限公司</t>
  </si>
  <si>
    <t>省人民医院、海南医学院第二附属医院、海南省中医院、海南省干部疗养院、海南省妇女儿童医学中心、海南省第五人民医院、海南省眼科医院、海南省安宁医院、儋州市、洋浦经济开发区、东方市、临高县、昌江黎族自治区、白沙市</t>
  </si>
  <si>
    <t>普伐他汀钠片</t>
  </si>
  <si>
    <t>片剂</t>
  </si>
  <si>
    <t>20mg*7片/盒</t>
  </si>
  <si>
    <t>上海现代制药股份有限公司</t>
  </si>
  <si>
    <t>海南省人民医院、海南省中医院、海南省干部疗养院、海南省妇女儿童医学中心、海南省第五人民医院、海南省眼科医院、海南省安宁医院、琼海市、万宁市、定安县、屯昌县、琼中黎族苗族自治区、五指山市</t>
  </si>
  <si>
    <t>20mg*10片/盒</t>
  </si>
  <si>
    <t>瀚晖制药有限公司</t>
  </si>
  <si>
    <t>海口市、澄迈县、文昌市、儋州市、洋浦经济开发区、东方市、临高县、昌江县、白沙市、三亚市、陵水黎族自治区、乐东黎族自治区、保亭黎族苗族自治区</t>
  </si>
  <si>
    <t>乌拉地尔注射液</t>
  </si>
  <si>
    <t>5ml:25mg*5支/盒</t>
  </si>
  <si>
    <t>通化金马药业集团股份有限公司</t>
  </si>
  <si>
    <t>胰激肽原酶肠溶片</t>
  </si>
  <si>
    <t>肠溶片</t>
  </si>
  <si>
    <t>120单位*40片/盒</t>
  </si>
  <si>
    <t>上海丽珠制药有限公司</t>
  </si>
  <si>
    <t>海南省人民医院、儋州市、洋浦经济开发区、东方市、临高县、昌江县、白沙市、琼海市、万宁市、定安县、屯昌县、琼中黎族苗族自治区、五指山市</t>
  </si>
  <si>
    <t>120U*48片/盒</t>
  </si>
  <si>
    <t>常州千红生化制药股份有限公司</t>
  </si>
  <si>
    <t>海南省中医院、海南省干部疗养院、海南省妇女儿童医学中心、海南省第五人民医院、海南省眼科医院、海南省安宁医院、海口市、澄迈县、文昌市、三亚市、陵水黎族自治区、乐东黎族自治区、保亭黎族苗族自治区</t>
  </si>
  <si>
    <t>羧甲司坦口服溶液</t>
  </si>
  <si>
    <t>10ml:0.5g(5%)*10支/盒</t>
  </si>
  <si>
    <t>广州白云山制药股份有限公司广州白云山制药总厂</t>
  </si>
  <si>
    <t>海南省中医院、海南省干部疗养院、海南省妇女儿童医学中心、海南省第五人民医院、海南省眼科医院、海南省安宁医院、琼海市、万宁市、定安县、屯昌县、琼中黎族苗族自治区、五指山市、三亚市、陵水黎族自治区、乐东黎族自治区、保亭黎族苗族自治区、海口市、澄迈县、文昌市</t>
  </si>
  <si>
    <t>合剂(含口服液)</t>
  </si>
  <si>
    <t>10ml:500mg*10支/盒</t>
  </si>
  <si>
    <t>北京诚济制药股份有限公司</t>
  </si>
  <si>
    <t>海南省人民医院、海南医学院第二附属医院、儋州市、洋浦经济开发区、东方市、临高县、昌江县、白沙市</t>
  </si>
  <si>
    <t>吸入用乙酰半胱氨酸溶液</t>
  </si>
  <si>
    <t>吸入用溶液剂</t>
  </si>
  <si>
    <t>3ml:300mg*5支/盒</t>
  </si>
  <si>
    <t>湖南华纳大药厂股份有限公司</t>
  </si>
  <si>
    <t>甘油果糖氯化钠注射液</t>
  </si>
  <si>
    <t>250ml(甘油25g:果糖12.5g:氯化钠2.25g)*1袋/袋</t>
  </si>
  <si>
    <t>袋</t>
  </si>
  <si>
    <t>南光化学制药股份有限公司</t>
  </si>
  <si>
    <t>250ml:25g(甘油)-12.5g(果糖)-2.25g(氯化钠)*1袋/袋</t>
  </si>
  <si>
    <t>华仁药业（日照）有限公司</t>
  </si>
  <si>
    <t>二羟丙茶碱注射液</t>
  </si>
  <si>
    <t>2ml:250mg*10支/盒</t>
  </si>
  <si>
    <t>山西太原药业有限公司</t>
  </si>
  <si>
    <t>盐酸丙卡特罗片</t>
  </si>
  <si>
    <t>25μg*20片/盒</t>
  </si>
  <si>
    <t>浙江大冢制药有限公司</t>
  </si>
  <si>
    <t>25μg*40片/盒</t>
  </si>
  <si>
    <t>安徽环球药业股份有限公司</t>
  </si>
  <si>
    <t>注射用氟尿嘧啶</t>
  </si>
  <si>
    <t>0.25g*10瓶/盒</t>
  </si>
  <si>
    <t>海南卓泰制药有限公司</t>
  </si>
  <si>
    <t>注射用盐酸表柔比星</t>
  </si>
  <si>
    <t>10mg*1瓶/盒</t>
  </si>
  <si>
    <t>海南医学院第一附属医院、海南医学院第二附属医院、琼海市、万宁市、定安县、屯昌县、琼中黎族苗族自治区、五指山市、儋州市、洋浦经济开发区、东方市、临高县、昌江县、白沙市</t>
  </si>
  <si>
    <t>山东新时代药业有限公司</t>
  </si>
  <si>
    <t>海南省中医院、海南省干部疗养院、海南省妇女儿童医学中心、海南省第五人民医院、海南省眼科医院、海南省安宁医院、三亚市、陵水黎族自治区、乐东黎族自治区、保亭黎族苗族自治区、海口市、澄迈县、文昌市</t>
  </si>
  <si>
    <t>硝呋太尔制霉素阴道软胶囊</t>
  </si>
  <si>
    <t>阴道软胶囊</t>
  </si>
  <si>
    <t>硝呋太尔0.5g:制霉素20万单位*6粒/盒</t>
  </si>
  <si>
    <t>国药集团川抗制药有限公司</t>
  </si>
  <si>
    <t>海南医学院第一附属医院、海口市、澄迈县、文昌市、琼海市、万宁市、定安县、屯昌县、琼中黎族苗族自治区、五指山市、儋州市、洋浦经济开发区、东方市、临高县、昌江县、白沙市</t>
  </si>
  <si>
    <t>北京金城泰尔制药有限公司</t>
  </si>
  <si>
    <t>海南省人民医院、海南医学院第二附属医院、海南省中医院、海南省干部疗养院、海南省妇女儿童医学中心、海南省第五人民医院、海南省眼科医院、海南省安宁医院、三亚市、陵水黎族自治区、乐东黎族自治区、保亭黎族苗族自治区</t>
  </si>
  <si>
    <t>注射用烟酰胺</t>
  </si>
  <si>
    <t>50mg*10支/盒</t>
  </si>
  <si>
    <t>吉林津升制药有限公司</t>
  </si>
  <si>
    <t>海南医学院第二附属医院、三亚市、陵水黎族自治区、乐东黎族自治区、保亭黎族苗族自治区、儋州市、洋浦经济开发区、东方市、临高县、昌江县、白沙市</t>
  </si>
  <si>
    <t>烟酰胺注射液</t>
  </si>
  <si>
    <t>1ml:50mg*10支/盒</t>
  </si>
  <si>
    <t>广州白云山明兴制药有限公司</t>
  </si>
  <si>
    <t>海南省中医院、海南省干部疗养院、海南省妇女儿童医学中心、海南省第五人民医院、海南省眼科医院、海南省安宁医院、琼海市、万宁市、定安县、屯昌县、琼中黎族苗族自治区、五指山市、海口市、澄迈县、文昌市</t>
  </si>
  <si>
    <t>注射用环磷腺苷</t>
  </si>
  <si>
    <t>20mg*10支/盒</t>
  </si>
  <si>
    <t>海南皇隆制药股份有限公司</t>
  </si>
  <si>
    <t>缩宫素注射液</t>
  </si>
  <si>
    <t>1ml:5IU(生物提取)*10支/盒</t>
  </si>
  <si>
    <t>安徽宏业药业有限公司</t>
  </si>
  <si>
    <t>注射用氯诺昔康</t>
  </si>
  <si>
    <t>8mg*1瓶/盒</t>
  </si>
  <si>
    <t>苏州天马医药集团天吉生物制药有限公司</t>
  </si>
  <si>
    <t>三亚市、陵水黎族自治区、乐东黎族自治区、保亭黎族苗族自治区、琼海市、万宁市、定安县、屯昌县、琼中黎族苗族自治区、五指山市</t>
  </si>
  <si>
    <t>8mg*6支/盒</t>
  </si>
  <si>
    <t>哈尔滨三联药业股份有限公司</t>
  </si>
  <si>
    <t>海口市、澄迈县、文昌市</t>
  </si>
  <si>
    <t>注射用吡拉西坦</t>
  </si>
  <si>
    <t>粉针剂</t>
  </si>
  <si>
    <t>1g*10瓶/盒</t>
  </si>
  <si>
    <t>广东星昊药业有限公司</t>
  </si>
  <si>
    <t>吡拉西坦氯化钠注射液</t>
  </si>
  <si>
    <t>100ml(吡拉西坦20g:氯化钠0.9g)*1瓶/瓶</t>
  </si>
  <si>
    <t>山东威高药业股份有限公司</t>
  </si>
  <si>
    <t>注：1.重庆联盟采购文件明确规定不对外公开中选产品价格，市县医保局可通过省医保局印发的内部文件查看中选产品价格，医疗机构可在签订三方协议时查看中选产品价格；
    2.表中涉及的规格为代表品规格，该中选企业实际提供的中选规格以附件9中选产品供应清单为准，医疗机构在使用时，应优先使用中选企业品种；
    3.前期报量为0，但所在区域已明确供货企业的医院，必须由指定区域的指定企业作为供货企业；前期报量为0且所在区域未明确供货企业的医院，可自行在中选企业中选择供货企业。</t>
  </si>
  <si>
    <t>附件9.重庆联盟常用药品中选企业（海南）供应清单</t>
  </si>
  <si>
    <t>150ml（100ml:66.7g）*1瓶/盒</t>
  </si>
  <si>
    <t>15ml:10g(0.667g/ml)*10袋/盒</t>
  </si>
  <si>
    <t>50mg*6粒/盒</t>
  </si>
  <si>
    <t>50mg*9粒/盒</t>
  </si>
  <si>
    <t>0.75g(哌拉西林0.5g:舒巴坦0.25g)*10支/盒</t>
  </si>
  <si>
    <t>3g(哌拉西林2g:舒巴坦1g)*10支/盒</t>
  </si>
  <si>
    <t>注射用哌拉西林钠舒巴坦钠(2:1)</t>
  </si>
  <si>
    <t>1.25g(哌拉西林1g:舒巴坦0.25g)*10支/盒</t>
  </si>
  <si>
    <t>正大天晴药业集团股份有限公司</t>
  </si>
  <si>
    <t>70mg*1瓶/盒</t>
  </si>
  <si>
    <t>10mg*12片/盒</t>
  </si>
  <si>
    <t>10mg*10片/盒</t>
  </si>
  <si>
    <t>120单位*24片/盒</t>
  </si>
  <si>
    <t>120U*36片/盒</t>
  </si>
  <si>
    <t>口服溶液(无糖型)</t>
  </si>
  <si>
    <t>广州白云山医药集团股份有限公司白云山制药总厂</t>
  </si>
  <si>
    <t>10ml:0.5g(5%)*15支/盒</t>
  </si>
  <si>
    <t>6ml:600mg*3支/盒</t>
  </si>
  <si>
    <t>500ml(甘油50g:果糖25g:氯化钠4.5g)*1袋/袋</t>
  </si>
  <si>
    <t>0.5g*6瓶/盒</t>
  </si>
  <si>
    <t>阴道用软胶囊</t>
  </si>
  <si>
    <t>500mg(硝呋太尔)-20万U(制霉菌素)*12粒/盒</t>
  </si>
  <si>
    <t>500mg(硝呋太尔)-20万U(制霉菌素)*3粒/盒</t>
  </si>
  <si>
    <t>100mg*10支/盒</t>
  </si>
  <si>
    <t>1ml:100mg*10支/盒</t>
  </si>
  <si>
    <t>8mg*10瓶/盒</t>
  </si>
  <si>
    <t>100ml(吡拉西坦20g:氯化钠0.9g)*1袋/袋</t>
  </si>
  <si>
    <t>附件10.各市县重庆联盟常用药品集采协议采购量统计表（单位：片／支／瓶）</t>
  </si>
  <si>
    <t>药品名称</t>
  </si>
  <si>
    <t>规格</t>
  </si>
  <si>
    <t>组别</t>
  </si>
  <si>
    <t>海口</t>
  </si>
  <si>
    <t>三亚</t>
  </si>
  <si>
    <t>儋州</t>
  </si>
  <si>
    <t>白沙</t>
  </si>
  <si>
    <t>昌江</t>
  </si>
  <si>
    <t>澄迈</t>
  </si>
  <si>
    <t>定安</t>
  </si>
  <si>
    <t>东方</t>
  </si>
  <si>
    <t>临高</t>
  </si>
  <si>
    <t>陵水</t>
  </si>
  <si>
    <t>琼中</t>
  </si>
  <si>
    <t>屯昌</t>
  </si>
  <si>
    <t>万宁</t>
  </si>
  <si>
    <t>文昌</t>
  </si>
  <si>
    <t>五指山</t>
  </si>
  <si>
    <t>洋浦</t>
  </si>
  <si>
    <t>乐东</t>
  </si>
  <si>
    <t>保亭</t>
  </si>
  <si>
    <t>琼海</t>
  </si>
  <si>
    <t>市县合计</t>
  </si>
  <si>
    <t>4ml:40mg</t>
  </si>
  <si>
    <t>100ml:66.7g或100ml(60ml:40.02)</t>
  </si>
  <si>
    <t>0.2mg</t>
  </si>
  <si>
    <t>10ml:1g</t>
  </si>
  <si>
    <t>50mg</t>
  </si>
  <si>
    <t>100ml:20mg</t>
  </si>
  <si>
    <t>20mg</t>
  </si>
  <si>
    <r>
      <t>2g(</t>
    </r>
    <r>
      <rPr>
        <sz val="10"/>
        <color indexed="8"/>
        <rFont val="宋体"/>
        <family val="0"/>
      </rPr>
      <t>头孢哌酮</t>
    </r>
    <r>
      <rPr>
        <sz val="10"/>
        <color indexed="8"/>
        <rFont val="宋体"/>
        <family val="0"/>
      </rPr>
      <t>1g:</t>
    </r>
    <r>
      <rPr>
        <sz val="10"/>
        <color indexed="8"/>
        <rFont val="宋体"/>
        <family val="0"/>
      </rPr>
      <t>舒巴坦</t>
    </r>
    <r>
      <rPr>
        <sz val="10"/>
        <color indexed="8"/>
        <rFont val="宋体"/>
        <family val="0"/>
      </rPr>
      <t>1g)</t>
    </r>
  </si>
  <si>
    <r>
      <t>1.5g(</t>
    </r>
    <r>
      <rPr>
        <sz val="10"/>
        <color indexed="8"/>
        <rFont val="宋体"/>
        <family val="0"/>
      </rPr>
      <t>头孢哌酮</t>
    </r>
    <r>
      <rPr>
        <sz val="10"/>
        <color indexed="8"/>
        <rFont val="宋体"/>
        <family val="0"/>
      </rPr>
      <t>1g:</t>
    </r>
    <r>
      <rPr>
        <sz val="10"/>
        <color indexed="8"/>
        <rFont val="宋体"/>
        <family val="0"/>
      </rPr>
      <t>舒巴坦</t>
    </r>
    <r>
      <rPr>
        <sz val="10"/>
        <color indexed="8"/>
        <rFont val="宋体"/>
        <family val="0"/>
      </rPr>
      <t>0.5g)</t>
    </r>
  </si>
  <si>
    <r>
      <t>注射用头孢哌酮钠舒巴坦钠</t>
    </r>
    <r>
      <rPr>
        <sz val="10"/>
        <color indexed="8"/>
        <rFont val="宋体"/>
        <family val="0"/>
      </rPr>
      <t>(2:1)</t>
    </r>
  </si>
  <si>
    <r>
      <t>1.5g:1g(</t>
    </r>
    <r>
      <rPr>
        <sz val="10"/>
        <color indexed="8"/>
        <rFont val="宋体"/>
        <family val="0"/>
      </rPr>
      <t>头孢哌酮</t>
    </r>
    <r>
      <rPr>
        <sz val="10"/>
        <color indexed="8"/>
        <rFont val="宋体"/>
        <family val="0"/>
      </rPr>
      <t>)-500mg(</t>
    </r>
    <r>
      <rPr>
        <sz val="10"/>
        <color indexed="8"/>
        <rFont val="宋体"/>
        <family val="0"/>
      </rPr>
      <t>舒巴坦</t>
    </r>
    <r>
      <rPr>
        <sz val="10"/>
        <color indexed="8"/>
        <rFont val="宋体"/>
        <family val="0"/>
      </rPr>
      <t>)</t>
    </r>
  </si>
  <si>
    <r>
      <t>1.5g(</t>
    </r>
    <r>
      <rPr>
        <sz val="10"/>
        <color indexed="8"/>
        <rFont val="宋体"/>
        <family val="0"/>
      </rPr>
      <t>哌拉西林</t>
    </r>
    <r>
      <rPr>
        <sz val="10"/>
        <color indexed="8"/>
        <rFont val="宋体"/>
        <family val="0"/>
      </rPr>
      <t>1.0g:</t>
    </r>
    <r>
      <rPr>
        <sz val="10"/>
        <color indexed="8"/>
        <rFont val="宋体"/>
        <family val="0"/>
      </rPr>
      <t>舒巴坦</t>
    </r>
    <r>
      <rPr>
        <sz val="10"/>
        <color indexed="8"/>
        <rFont val="宋体"/>
        <family val="0"/>
      </rPr>
      <t>0.5g)</t>
    </r>
  </si>
  <si>
    <r>
      <t>注射用哌拉西林钠舒巴坦钠</t>
    </r>
    <r>
      <rPr>
        <sz val="10"/>
        <color indexed="8"/>
        <rFont val="宋体"/>
        <family val="0"/>
      </rPr>
      <t>(4:1)</t>
    </r>
  </si>
  <si>
    <r>
      <t>2.5g(</t>
    </r>
    <r>
      <rPr>
        <sz val="10"/>
        <color indexed="8"/>
        <rFont val="宋体"/>
        <family val="0"/>
      </rPr>
      <t>哌拉西林</t>
    </r>
    <r>
      <rPr>
        <sz val="10"/>
        <color indexed="8"/>
        <rFont val="宋体"/>
        <family val="0"/>
      </rPr>
      <t>2g:</t>
    </r>
    <r>
      <rPr>
        <sz val="10"/>
        <color indexed="8"/>
        <rFont val="宋体"/>
        <family val="0"/>
      </rPr>
      <t>舒巴坦</t>
    </r>
    <r>
      <rPr>
        <sz val="10"/>
        <color indexed="8"/>
        <rFont val="宋体"/>
        <family val="0"/>
      </rPr>
      <t>0.5g)</t>
    </r>
  </si>
  <si>
    <r>
      <t>0.5g(50</t>
    </r>
    <r>
      <rPr>
        <sz val="10"/>
        <color indexed="8"/>
        <rFont val="宋体"/>
        <family val="0"/>
      </rPr>
      <t>万单位</t>
    </r>
    <r>
      <rPr>
        <sz val="10"/>
        <color indexed="8"/>
        <rFont val="宋体"/>
        <family val="0"/>
      </rPr>
      <t>)</t>
    </r>
  </si>
  <si>
    <r>
      <t>200mg(20</t>
    </r>
    <r>
      <rPr>
        <sz val="10"/>
        <color indexed="8"/>
        <rFont val="宋体"/>
        <family val="0"/>
      </rPr>
      <t>万</t>
    </r>
    <r>
      <rPr>
        <sz val="10"/>
        <color indexed="8"/>
        <rFont val="宋体"/>
        <family val="0"/>
      </rPr>
      <t>U)</t>
    </r>
  </si>
  <si>
    <t>0.2g</t>
  </si>
  <si>
    <t>30mg</t>
  </si>
  <si>
    <t>1ml:30mg</t>
  </si>
  <si>
    <t>5mg</t>
  </si>
  <si>
    <t>5ml:25mg</t>
  </si>
  <si>
    <r>
      <t>120</t>
    </r>
    <r>
      <rPr>
        <sz val="10"/>
        <color indexed="8"/>
        <rFont val="宋体"/>
        <family val="0"/>
      </rPr>
      <t>单位</t>
    </r>
  </si>
  <si>
    <t>10ml:500mg</t>
  </si>
  <si>
    <t>3ml:300mg</t>
  </si>
  <si>
    <r>
      <t>250ml(</t>
    </r>
    <r>
      <rPr>
        <sz val="10"/>
        <color indexed="8"/>
        <rFont val="宋体"/>
        <family val="0"/>
      </rPr>
      <t>甘油</t>
    </r>
    <r>
      <rPr>
        <sz val="10"/>
        <color indexed="8"/>
        <rFont val="宋体"/>
        <family val="0"/>
      </rPr>
      <t>25g:</t>
    </r>
    <r>
      <rPr>
        <sz val="10"/>
        <color indexed="8"/>
        <rFont val="宋体"/>
        <family val="0"/>
      </rPr>
      <t>果糖</t>
    </r>
    <r>
      <rPr>
        <sz val="10"/>
        <color indexed="8"/>
        <rFont val="宋体"/>
        <family val="0"/>
      </rPr>
      <t>12.5g:</t>
    </r>
    <r>
      <rPr>
        <sz val="10"/>
        <color indexed="8"/>
        <rFont val="宋体"/>
        <family val="0"/>
      </rPr>
      <t>氯化钠</t>
    </r>
    <r>
      <rPr>
        <sz val="10"/>
        <color indexed="8"/>
        <rFont val="宋体"/>
        <family val="0"/>
      </rPr>
      <t>2.25g)</t>
    </r>
  </si>
  <si>
    <t>2ml:250mg</t>
  </si>
  <si>
    <t>25μg</t>
  </si>
  <si>
    <t>0.25g</t>
  </si>
  <si>
    <t>10mg</t>
  </si>
  <si>
    <r>
      <t>硝呋太尔</t>
    </r>
    <r>
      <rPr>
        <sz val="10"/>
        <color indexed="8"/>
        <rFont val="宋体"/>
        <family val="0"/>
      </rPr>
      <t>0.5g:</t>
    </r>
    <r>
      <rPr>
        <sz val="10"/>
        <color indexed="8"/>
        <rFont val="宋体"/>
        <family val="0"/>
      </rPr>
      <t>制霉素</t>
    </r>
    <r>
      <rPr>
        <sz val="10"/>
        <color indexed="8"/>
        <rFont val="宋体"/>
        <family val="0"/>
      </rPr>
      <t>20</t>
    </r>
    <r>
      <rPr>
        <sz val="10"/>
        <color indexed="8"/>
        <rFont val="宋体"/>
        <family val="0"/>
      </rPr>
      <t>万单位</t>
    </r>
  </si>
  <si>
    <t>1ml:50mg</t>
  </si>
  <si>
    <r>
      <t>1ml:5IU(</t>
    </r>
    <r>
      <rPr>
        <sz val="10"/>
        <color indexed="8"/>
        <rFont val="宋体"/>
        <family val="0"/>
      </rPr>
      <t>生物提取</t>
    </r>
    <r>
      <rPr>
        <sz val="10"/>
        <color indexed="8"/>
        <rFont val="宋体"/>
        <family val="0"/>
      </rPr>
      <t>)</t>
    </r>
  </si>
  <si>
    <t>8mg</t>
  </si>
  <si>
    <t>1g</t>
  </si>
  <si>
    <r>
      <t>100ml(</t>
    </r>
    <r>
      <rPr>
        <sz val="10"/>
        <color indexed="8"/>
        <rFont val="宋体"/>
        <family val="0"/>
      </rPr>
      <t>吡拉西坦</t>
    </r>
    <r>
      <rPr>
        <sz val="10"/>
        <color indexed="8"/>
        <rFont val="宋体"/>
        <family val="0"/>
      </rPr>
      <t>20g:</t>
    </r>
    <r>
      <rPr>
        <sz val="10"/>
        <color indexed="8"/>
        <rFont val="宋体"/>
        <family val="0"/>
      </rPr>
      <t>氯化钠</t>
    </r>
    <r>
      <rPr>
        <sz val="10"/>
        <color indexed="8"/>
        <rFont val="宋体"/>
        <family val="0"/>
      </rPr>
      <t>0.9g)</t>
    </r>
  </si>
  <si>
    <t>备注：1.省医保局已对任务量进行换算，该表格中任务量即为各市县协议采购量；2.某药品医保预付金额=某药品总采购金额*40%；3.某药品总采购金额=每片或每支单价*某药品协议采购量。</t>
  </si>
  <si>
    <t>附件11.省属医院重庆联盟常用药品集采协议采购量统计表（单位：片／支／瓶）</t>
  </si>
  <si>
    <t>省人民医院</t>
  </si>
  <si>
    <t>省中医院</t>
  </si>
  <si>
    <t>海医附一</t>
  </si>
  <si>
    <t>海医附二</t>
  </si>
  <si>
    <t>省干部疗养院</t>
  </si>
  <si>
    <t>省安宁医院</t>
  </si>
  <si>
    <t>省第五人民医院</t>
  </si>
  <si>
    <t>省眼科医院</t>
  </si>
  <si>
    <t>省妇女儿童医学中心</t>
  </si>
  <si>
    <t>合计</t>
  </si>
  <si>
    <r>
      <t>100ml:66.7g</t>
    </r>
    <r>
      <rPr>
        <sz val="10"/>
        <color indexed="8"/>
        <rFont val="宋体"/>
        <family val="0"/>
      </rPr>
      <t>或</t>
    </r>
    <r>
      <rPr>
        <sz val="10"/>
        <color indexed="8"/>
        <rFont val="Times New Roman"/>
        <family val="1"/>
      </rPr>
      <t>100ml(60ml:40.02)</t>
    </r>
  </si>
  <si>
    <r>
      <t>2g(</t>
    </r>
    <r>
      <rPr>
        <sz val="10"/>
        <color indexed="8"/>
        <rFont val="宋体"/>
        <family val="0"/>
      </rPr>
      <t>头孢哌酮</t>
    </r>
    <r>
      <rPr>
        <sz val="10"/>
        <color indexed="8"/>
        <rFont val="Times New Roman"/>
        <family val="1"/>
      </rPr>
      <t>1g:</t>
    </r>
    <r>
      <rPr>
        <sz val="10"/>
        <color indexed="8"/>
        <rFont val="宋体"/>
        <family val="0"/>
      </rPr>
      <t>舒巴坦</t>
    </r>
    <r>
      <rPr>
        <sz val="10"/>
        <color indexed="8"/>
        <rFont val="Times New Roman"/>
        <family val="1"/>
      </rPr>
      <t>1g)</t>
    </r>
  </si>
  <si>
    <r>
      <t>1.5g(</t>
    </r>
    <r>
      <rPr>
        <sz val="10"/>
        <rFont val="宋体"/>
        <family val="0"/>
      </rPr>
      <t>头孢哌酮</t>
    </r>
    <r>
      <rPr>
        <sz val="10"/>
        <rFont val="Times New Roman"/>
        <family val="1"/>
      </rPr>
      <t>1g:</t>
    </r>
    <r>
      <rPr>
        <sz val="10"/>
        <rFont val="宋体"/>
        <family val="0"/>
      </rPr>
      <t>舒巴坦</t>
    </r>
    <r>
      <rPr>
        <sz val="10"/>
        <rFont val="Times New Roman"/>
        <family val="1"/>
      </rPr>
      <t>0.5g)</t>
    </r>
  </si>
  <si>
    <r>
      <t>注射用头孢哌酮钠舒巴坦钠</t>
    </r>
    <r>
      <rPr>
        <sz val="10"/>
        <color indexed="8"/>
        <rFont val="Times New Roman"/>
        <family val="1"/>
      </rPr>
      <t>(2:1)</t>
    </r>
  </si>
  <si>
    <r>
      <t>1.5g:1g(</t>
    </r>
    <r>
      <rPr>
        <sz val="10"/>
        <color indexed="8"/>
        <rFont val="宋体"/>
        <family val="0"/>
      </rPr>
      <t>头孢哌酮</t>
    </r>
    <r>
      <rPr>
        <sz val="10"/>
        <color indexed="8"/>
        <rFont val="Times New Roman"/>
        <family val="1"/>
      </rPr>
      <t>)-500mg(</t>
    </r>
    <r>
      <rPr>
        <sz val="10"/>
        <color indexed="8"/>
        <rFont val="宋体"/>
        <family val="0"/>
      </rPr>
      <t>舒巴坦</t>
    </r>
    <r>
      <rPr>
        <sz val="10"/>
        <color indexed="8"/>
        <rFont val="Times New Roman"/>
        <family val="1"/>
      </rPr>
      <t>)</t>
    </r>
  </si>
  <si>
    <r>
      <t>1.5g(</t>
    </r>
    <r>
      <rPr>
        <sz val="10"/>
        <color indexed="8"/>
        <rFont val="宋体"/>
        <family val="0"/>
      </rPr>
      <t>哌拉西林</t>
    </r>
    <r>
      <rPr>
        <sz val="10"/>
        <color indexed="8"/>
        <rFont val="Times New Roman"/>
        <family val="1"/>
      </rPr>
      <t>1.0g:</t>
    </r>
    <r>
      <rPr>
        <sz val="10"/>
        <color indexed="8"/>
        <rFont val="宋体"/>
        <family val="0"/>
      </rPr>
      <t>舒巴坦</t>
    </r>
    <r>
      <rPr>
        <sz val="10"/>
        <color indexed="8"/>
        <rFont val="Times New Roman"/>
        <family val="1"/>
      </rPr>
      <t>0.5g)</t>
    </r>
  </si>
  <si>
    <r>
      <t>注射用哌拉西林钠舒巴坦钠</t>
    </r>
    <r>
      <rPr>
        <sz val="10"/>
        <color indexed="8"/>
        <rFont val="Times New Roman"/>
        <family val="1"/>
      </rPr>
      <t>(4:1)</t>
    </r>
  </si>
  <si>
    <r>
      <t>2.5g(</t>
    </r>
    <r>
      <rPr>
        <sz val="10"/>
        <color indexed="8"/>
        <rFont val="宋体"/>
        <family val="0"/>
      </rPr>
      <t>哌拉西林</t>
    </r>
    <r>
      <rPr>
        <sz val="10"/>
        <color indexed="8"/>
        <rFont val="Times New Roman"/>
        <family val="1"/>
      </rPr>
      <t>2g:</t>
    </r>
    <r>
      <rPr>
        <sz val="10"/>
        <color indexed="8"/>
        <rFont val="宋体"/>
        <family val="0"/>
      </rPr>
      <t>舒巴坦</t>
    </r>
    <r>
      <rPr>
        <sz val="10"/>
        <color indexed="8"/>
        <rFont val="Times New Roman"/>
        <family val="1"/>
      </rPr>
      <t>0.5g)</t>
    </r>
  </si>
  <si>
    <r>
      <t>0.5g(50</t>
    </r>
    <r>
      <rPr>
        <sz val="10"/>
        <color indexed="8"/>
        <rFont val="宋体"/>
        <family val="0"/>
      </rPr>
      <t>万单位</t>
    </r>
    <r>
      <rPr>
        <sz val="10"/>
        <color indexed="8"/>
        <rFont val="Times New Roman"/>
        <family val="1"/>
      </rPr>
      <t>)</t>
    </r>
  </si>
  <si>
    <r>
      <t>200mg(20</t>
    </r>
    <r>
      <rPr>
        <sz val="10"/>
        <color indexed="8"/>
        <rFont val="宋体"/>
        <family val="0"/>
      </rPr>
      <t>万</t>
    </r>
    <r>
      <rPr>
        <sz val="10"/>
        <color indexed="8"/>
        <rFont val="Times New Roman"/>
        <family val="1"/>
      </rPr>
      <t>U)</t>
    </r>
  </si>
  <si>
    <r>
      <t>250ml(</t>
    </r>
    <r>
      <rPr>
        <sz val="10"/>
        <color indexed="8"/>
        <rFont val="宋体"/>
        <family val="0"/>
      </rPr>
      <t>甘油</t>
    </r>
    <r>
      <rPr>
        <sz val="10"/>
        <color indexed="8"/>
        <rFont val="Times New Roman"/>
        <family val="1"/>
      </rPr>
      <t>25g:</t>
    </r>
    <r>
      <rPr>
        <sz val="10"/>
        <color indexed="8"/>
        <rFont val="宋体"/>
        <family val="0"/>
      </rPr>
      <t>果糖</t>
    </r>
    <r>
      <rPr>
        <sz val="10"/>
        <color indexed="8"/>
        <rFont val="Times New Roman"/>
        <family val="1"/>
      </rPr>
      <t>12.5g:</t>
    </r>
    <r>
      <rPr>
        <sz val="10"/>
        <color indexed="8"/>
        <rFont val="宋体"/>
        <family val="0"/>
      </rPr>
      <t>氯化钠</t>
    </r>
    <r>
      <rPr>
        <sz val="10"/>
        <color indexed="8"/>
        <rFont val="Times New Roman"/>
        <family val="1"/>
      </rPr>
      <t>2.25g)</t>
    </r>
  </si>
  <si>
    <r>
      <t>硝呋太尔</t>
    </r>
    <r>
      <rPr>
        <sz val="10"/>
        <color indexed="8"/>
        <rFont val="Times New Roman"/>
        <family val="1"/>
      </rPr>
      <t>0.5g:</t>
    </r>
    <r>
      <rPr>
        <sz val="10"/>
        <color indexed="8"/>
        <rFont val="宋体"/>
        <family val="0"/>
      </rPr>
      <t>制霉素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万单位</t>
    </r>
  </si>
  <si>
    <r>
      <t>1ml:5IU(</t>
    </r>
    <r>
      <rPr>
        <sz val="10"/>
        <color indexed="8"/>
        <rFont val="宋体"/>
        <family val="0"/>
      </rPr>
      <t>生物提取</t>
    </r>
    <r>
      <rPr>
        <sz val="10"/>
        <color indexed="8"/>
        <rFont val="Times New Roman"/>
        <family val="1"/>
      </rPr>
      <t>)</t>
    </r>
  </si>
  <si>
    <r>
      <t>100ml(</t>
    </r>
    <r>
      <rPr>
        <sz val="10"/>
        <color indexed="8"/>
        <rFont val="宋体"/>
        <family val="0"/>
      </rPr>
      <t>吡拉西坦</t>
    </r>
    <r>
      <rPr>
        <sz val="10"/>
        <color indexed="8"/>
        <rFont val="Times New Roman"/>
        <family val="1"/>
      </rPr>
      <t>20g:</t>
    </r>
    <r>
      <rPr>
        <sz val="10"/>
        <color indexed="8"/>
        <rFont val="宋体"/>
        <family val="0"/>
      </rPr>
      <t>氯化钠</t>
    </r>
    <r>
      <rPr>
        <sz val="10"/>
        <color indexed="8"/>
        <rFont val="Times New Roman"/>
        <family val="1"/>
      </rPr>
      <t>0.9g)</t>
    </r>
  </si>
  <si>
    <t>备注：1.省医保局已对任务量进行换算，该表格中任务量即为各省属医院协议采购量；2.某药品医保预付金额=某药品总采购金额*40%；3.某药品总采购金额=每片或每支单价*某药品协议采购量。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</si>
</sst>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22"/>
      <name val="方正小标宋_GBK"/>
      <family val="4"/>
    </font>
    <font>
      <sz val="11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28"/>
      <name val="方正小标宋_GBK"/>
      <family val="4"/>
    </font>
    <font>
      <b/>
      <sz val="11"/>
      <name val="宋体"/>
      <family val="0"/>
    </font>
    <font>
      <sz val="11"/>
      <color indexed="8"/>
      <name val="仿宋_GB2312"/>
      <family val="3"/>
    </font>
    <font>
      <sz val="22"/>
      <color indexed="8"/>
      <name val="方正小标宋_GBK"/>
      <family val="4"/>
    </font>
    <font>
      <b/>
      <sz val="11"/>
      <color indexed="8"/>
      <name val="宋体"/>
      <family val="0"/>
    </font>
    <font>
      <sz val="20"/>
      <name val="方正小标宋_GBK"/>
      <family val="4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22"/>
      <color theme="1"/>
      <name val="方正小标宋_GBK"/>
      <family val="4"/>
    </font>
    <font>
      <b/>
      <sz val="11"/>
      <color theme="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FB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18" fillId="0" borderId="0" applyFill="0" applyBorder="0" applyAlignment="0" applyProtection="0"/>
    <xf numFmtId="41" fontId="18" fillId="0" borderId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18" fillId="0" borderId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8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 applyProtection="1">
      <alignment horizontal="center" vertical="center" wrapText="1"/>
      <protection/>
    </xf>
    <xf numFmtId="0" fontId="56" fillId="34" borderId="9" xfId="0" applyFont="1" applyFill="1" applyBorder="1" applyAlignment="1" applyProtection="1">
      <alignment horizontal="center" vertical="center" wrapText="1"/>
      <protection/>
    </xf>
    <xf numFmtId="0" fontId="54" fillId="34" borderId="9" xfId="0" applyFont="1" applyFill="1" applyBorder="1" applyAlignment="1">
      <alignment horizontal="center" vertical="center" wrapText="1"/>
    </xf>
    <xf numFmtId="0" fontId="55" fillId="34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56" fillId="34" borderId="0" xfId="0" applyFont="1" applyFill="1" applyAlignment="1" applyProtection="1">
      <alignment horizontal="left" vertical="center" wrapText="1"/>
      <protection/>
    </xf>
    <xf numFmtId="0" fontId="2" fillId="34" borderId="0" xfId="0" applyFont="1" applyFill="1" applyAlignment="1" applyProtection="1">
      <alignment horizontal="left" vertical="center"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4" borderId="0" xfId="0" applyFont="1" applyFill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1" fillId="33" borderId="9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 wrapText="1"/>
    </xf>
    <xf numFmtId="0" fontId="59" fillId="35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 wrapText="1"/>
      <protection/>
    </xf>
    <xf numFmtId="0" fontId="60" fillId="0" borderId="10" xfId="0" applyFont="1" applyBorder="1" applyAlignment="1" applyProtection="1">
      <alignment horizontal="center" vertical="center" wrapText="1"/>
      <protection/>
    </xf>
    <xf numFmtId="0" fontId="61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0" fillId="0" borderId="9" xfId="0" applyFont="1" applyBorder="1" applyAlignment="1" applyProtection="1">
      <alignment horizontal="center" vertical="center" wrapText="1"/>
      <protection/>
    </xf>
    <xf numFmtId="9" fontId="61" fillId="0" borderId="9" xfId="0" applyNumberFormat="1" applyFont="1" applyFill="1" applyBorder="1" applyAlignment="1">
      <alignment horizontal="center" vertical="center" wrapText="1"/>
    </xf>
    <xf numFmtId="0" fontId="60" fillId="0" borderId="11" xfId="0" applyFont="1" applyBorder="1" applyAlignment="1" applyProtection="1">
      <alignment horizontal="center" vertical="center" wrapText="1"/>
      <protection/>
    </xf>
    <xf numFmtId="9" fontId="60" fillId="0" borderId="9" xfId="0" applyNumberFormat="1" applyFont="1" applyBorder="1" applyAlignment="1" applyProtection="1">
      <alignment horizontal="center" vertical="center" wrapText="1"/>
      <protection/>
    </xf>
    <xf numFmtId="0" fontId="60" fillId="0" borderId="12" xfId="0" applyFont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100" workbookViewId="0" topLeftCell="A1">
      <selection activeCell="A41" sqref="A41:A42"/>
    </sheetView>
  </sheetViews>
  <sheetFormatPr defaultColWidth="9.00390625" defaultRowHeight="14.25"/>
  <cols>
    <col min="1" max="1" width="7.25390625" style="42" customWidth="1"/>
    <col min="2" max="2" width="16.50390625" style="42" customWidth="1"/>
    <col min="3" max="3" width="13.25390625" style="42" customWidth="1"/>
    <col min="4" max="4" width="13.50390625" style="42" customWidth="1"/>
    <col min="5" max="5" width="7.375" style="42" customWidth="1"/>
    <col min="6" max="6" width="26.625" style="42" customWidth="1"/>
    <col min="7" max="7" width="6.375" style="42" customWidth="1"/>
    <col min="8" max="8" width="10.00390625" style="42" customWidth="1"/>
    <col min="9" max="9" width="64.50390625" style="43" customWidth="1"/>
    <col min="10" max="16384" width="9.00390625" style="43" customWidth="1"/>
  </cols>
  <sheetData>
    <row r="1" spans="1:9" ht="51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40" customFormat="1" ht="39.7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</row>
    <row r="3" spans="1:9" s="41" customFormat="1" ht="69" customHeight="1">
      <c r="A3" s="45">
        <v>1</v>
      </c>
      <c r="B3" s="46" t="s">
        <v>10</v>
      </c>
      <c r="C3" s="46" t="s">
        <v>11</v>
      </c>
      <c r="D3" s="46" t="s">
        <v>12</v>
      </c>
      <c r="E3" s="47" t="s">
        <v>13</v>
      </c>
      <c r="F3" s="46" t="s">
        <v>14</v>
      </c>
      <c r="G3" s="48" t="s">
        <v>15</v>
      </c>
      <c r="H3" s="49">
        <v>0.7</v>
      </c>
      <c r="I3" s="48" t="s">
        <v>16</v>
      </c>
    </row>
    <row r="4" spans="1:9" s="41" customFormat="1" ht="51" customHeight="1">
      <c r="A4" s="50"/>
      <c r="B4" s="46" t="s">
        <v>10</v>
      </c>
      <c r="C4" s="46" t="s">
        <v>11</v>
      </c>
      <c r="D4" s="46" t="s">
        <v>12</v>
      </c>
      <c r="E4" s="47" t="s">
        <v>13</v>
      </c>
      <c r="F4" s="48" t="s">
        <v>17</v>
      </c>
      <c r="G4" s="48" t="s">
        <v>15</v>
      </c>
      <c r="H4" s="49">
        <v>0.7</v>
      </c>
      <c r="I4" s="48" t="s">
        <v>18</v>
      </c>
    </row>
    <row r="5" spans="1:9" s="41" customFormat="1" ht="54" customHeight="1">
      <c r="A5" s="45">
        <v>2</v>
      </c>
      <c r="B5" s="46" t="s">
        <v>19</v>
      </c>
      <c r="C5" s="46" t="s">
        <v>20</v>
      </c>
      <c r="D5" s="46" t="s">
        <v>21</v>
      </c>
      <c r="E5" s="48" t="s">
        <v>22</v>
      </c>
      <c r="F5" s="48" t="s">
        <v>23</v>
      </c>
      <c r="G5" s="48" t="s">
        <v>15</v>
      </c>
      <c r="H5" s="49">
        <v>0.7</v>
      </c>
      <c r="I5" s="48" t="s">
        <v>24</v>
      </c>
    </row>
    <row r="6" spans="1:9" s="41" customFormat="1" ht="66" customHeight="1">
      <c r="A6" s="50">
        <v>2</v>
      </c>
      <c r="B6" s="46" t="s">
        <v>19</v>
      </c>
      <c r="C6" s="46" t="s">
        <v>20</v>
      </c>
      <c r="D6" s="46" t="s">
        <v>25</v>
      </c>
      <c r="E6" s="48" t="s">
        <v>26</v>
      </c>
      <c r="F6" s="48" t="s">
        <v>27</v>
      </c>
      <c r="G6" s="48" t="s">
        <v>15</v>
      </c>
      <c r="H6" s="49">
        <v>0.7</v>
      </c>
      <c r="I6" s="48" t="s">
        <v>28</v>
      </c>
    </row>
    <row r="7" spans="1:9" s="41" customFormat="1" ht="36.75" customHeight="1">
      <c r="A7" s="48">
        <v>3</v>
      </c>
      <c r="B7" s="46" t="s">
        <v>29</v>
      </c>
      <c r="C7" s="46" t="s">
        <v>30</v>
      </c>
      <c r="D7" s="46" t="s">
        <v>31</v>
      </c>
      <c r="E7" s="48" t="s">
        <v>26</v>
      </c>
      <c r="F7" s="46" t="s">
        <v>32</v>
      </c>
      <c r="G7" s="48" t="s">
        <v>33</v>
      </c>
      <c r="H7" s="49">
        <v>0.7</v>
      </c>
      <c r="I7" s="48" t="s">
        <v>34</v>
      </c>
    </row>
    <row r="8" spans="1:9" s="41" customFormat="1" ht="51" customHeight="1">
      <c r="A8" s="45">
        <v>4</v>
      </c>
      <c r="B8" s="46" t="s">
        <v>35</v>
      </c>
      <c r="C8" s="46" t="s">
        <v>11</v>
      </c>
      <c r="D8" s="46" t="s">
        <v>36</v>
      </c>
      <c r="E8" s="48" t="s">
        <v>13</v>
      </c>
      <c r="F8" s="46" t="s">
        <v>37</v>
      </c>
      <c r="G8" s="48" t="s">
        <v>15</v>
      </c>
      <c r="H8" s="49">
        <v>0.7</v>
      </c>
      <c r="I8" s="48" t="s">
        <v>38</v>
      </c>
    </row>
    <row r="9" spans="1:9" s="41" customFormat="1" ht="75" customHeight="1">
      <c r="A9" s="50">
        <v>4</v>
      </c>
      <c r="B9" s="46" t="s">
        <v>35</v>
      </c>
      <c r="C9" s="46" t="s">
        <v>11</v>
      </c>
      <c r="D9" s="46" t="s">
        <v>36</v>
      </c>
      <c r="E9" s="48" t="s">
        <v>13</v>
      </c>
      <c r="F9" s="46" t="s">
        <v>39</v>
      </c>
      <c r="G9" s="48" t="s">
        <v>15</v>
      </c>
      <c r="H9" s="49">
        <v>0.7</v>
      </c>
      <c r="I9" s="48" t="s">
        <v>40</v>
      </c>
    </row>
    <row r="10" spans="1:9" s="41" customFormat="1" ht="33" customHeight="1">
      <c r="A10" s="48">
        <v>5</v>
      </c>
      <c r="B10" s="46" t="s">
        <v>41</v>
      </c>
      <c r="C10" s="46" t="s">
        <v>42</v>
      </c>
      <c r="D10" s="46" t="s">
        <v>43</v>
      </c>
      <c r="E10" s="48" t="s">
        <v>26</v>
      </c>
      <c r="F10" s="48" t="s">
        <v>44</v>
      </c>
      <c r="G10" s="48" t="s">
        <v>15</v>
      </c>
      <c r="H10" s="51">
        <v>0.5</v>
      </c>
      <c r="I10" s="48" t="s">
        <v>34</v>
      </c>
    </row>
    <row r="11" spans="1:9" s="41" customFormat="1" ht="33" customHeight="1">
      <c r="A11" s="48">
        <v>6</v>
      </c>
      <c r="B11" s="46" t="s">
        <v>45</v>
      </c>
      <c r="C11" s="46" t="s">
        <v>46</v>
      </c>
      <c r="D11" s="46" t="s">
        <v>47</v>
      </c>
      <c r="E11" s="46" t="s">
        <v>22</v>
      </c>
      <c r="F11" s="46" t="s">
        <v>48</v>
      </c>
      <c r="G11" s="48" t="s">
        <v>15</v>
      </c>
      <c r="H11" s="49">
        <v>0.7</v>
      </c>
      <c r="I11" s="48" t="s">
        <v>34</v>
      </c>
    </row>
    <row r="12" spans="1:9" s="41" customFormat="1" ht="33" customHeight="1">
      <c r="A12" s="48">
        <v>7</v>
      </c>
      <c r="B12" s="46" t="s">
        <v>49</v>
      </c>
      <c r="C12" s="46" t="s">
        <v>50</v>
      </c>
      <c r="D12" s="46" t="s">
        <v>51</v>
      </c>
      <c r="E12" s="46" t="s">
        <v>22</v>
      </c>
      <c r="F12" s="46" t="s">
        <v>52</v>
      </c>
      <c r="G12" s="48" t="s">
        <v>15</v>
      </c>
      <c r="H12" s="49">
        <v>0.7</v>
      </c>
      <c r="I12" s="48" t="s">
        <v>34</v>
      </c>
    </row>
    <row r="13" spans="1:9" s="41" customFormat="1" ht="48.75" customHeight="1">
      <c r="A13" s="48">
        <v>8</v>
      </c>
      <c r="B13" s="46" t="s">
        <v>53</v>
      </c>
      <c r="C13" s="46" t="s">
        <v>54</v>
      </c>
      <c r="D13" s="46" t="s">
        <v>55</v>
      </c>
      <c r="E13" s="48" t="s">
        <v>13</v>
      </c>
      <c r="F13" s="46" t="s">
        <v>56</v>
      </c>
      <c r="G13" s="48" t="s">
        <v>15</v>
      </c>
      <c r="H13" s="49">
        <v>0.5</v>
      </c>
      <c r="I13" s="48" t="s">
        <v>34</v>
      </c>
    </row>
    <row r="14" spans="1:9" s="41" customFormat="1" ht="45.75" customHeight="1">
      <c r="A14" s="45">
        <v>9</v>
      </c>
      <c r="B14" s="46" t="s">
        <v>53</v>
      </c>
      <c r="C14" s="46" t="s">
        <v>57</v>
      </c>
      <c r="D14" s="46" t="s">
        <v>58</v>
      </c>
      <c r="E14" s="46" t="s">
        <v>13</v>
      </c>
      <c r="F14" s="46" t="s">
        <v>59</v>
      </c>
      <c r="G14" s="48" t="s">
        <v>33</v>
      </c>
      <c r="H14" s="49">
        <v>0.5</v>
      </c>
      <c r="I14" s="48" t="s">
        <v>34</v>
      </c>
    </row>
    <row r="15" spans="1:9" s="41" customFormat="1" ht="51" customHeight="1">
      <c r="A15" s="52"/>
      <c r="B15" s="46" t="s">
        <v>60</v>
      </c>
      <c r="C15" s="46" t="s">
        <v>54</v>
      </c>
      <c r="D15" s="46" t="s">
        <v>61</v>
      </c>
      <c r="E15" s="46" t="s">
        <v>13</v>
      </c>
      <c r="F15" s="46" t="s">
        <v>62</v>
      </c>
      <c r="G15" s="48" t="s">
        <v>15</v>
      </c>
      <c r="H15" s="49">
        <v>0.5</v>
      </c>
      <c r="I15" s="48" t="s">
        <v>63</v>
      </c>
    </row>
    <row r="16" spans="1:9" s="41" customFormat="1" ht="45" customHeight="1">
      <c r="A16" s="50"/>
      <c r="B16" s="46" t="s">
        <v>53</v>
      </c>
      <c r="C16" s="46" t="s">
        <v>54</v>
      </c>
      <c r="D16" s="46" t="s">
        <v>64</v>
      </c>
      <c r="E16" s="46" t="s">
        <v>13</v>
      </c>
      <c r="F16" s="46" t="s">
        <v>65</v>
      </c>
      <c r="G16" s="48" t="s">
        <v>15</v>
      </c>
      <c r="H16" s="49">
        <v>0.5</v>
      </c>
      <c r="I16" s="48" t="s">
        <v>66</v>
      </c>
    </row>
    <row r="17" spans="1:9" s="41" customFormat="1" ht="49.5" customHeight="1">
      <c r="A17" s="45">
        <v>10</v>
      </c>
      <c r="B17" s="46" t="s">
        <v>67</v>
      </c>
      <c r="C17" s="46" t="s">
        <v>50</v>
      </c>
      <c r="D17" s="46" t="s">
        <v>68</v>
      </c>
      <c r="E17" s="46" t="s">
        <v>13</v>
      </c>
      <c r="F17" s="46" t="s">
        <v>69</v>
      </c>
      <c r="G17" s="48" t="s">
        <v>15</v>
      </c>
      <c r="H17" s="49">
        <v>0.5</v>
      </c>
      <c r="I17" s="48" t="s">
        <v>70</v>
      </c>
    </row>
    <row r="18" spans="1:9" s="41" customFormat="1" ht="58.5" customHeight="1">
      <c r="A18" s="50">
        <v>10</v>
      </c>
      <c r="B18" s="46" t="s">
        <v>67</v>
      </c>
      <c r="C18" s="46" t="s">
        <v>57</v>
      </c>
      <c r="D18" s="46" t="s">
        <v>68</v>
      </c>
      <c r="E18" s="46" t="s">
        <v>13</v>
      </c>
      <c r="F18" s="46" t="s">
        <v>71</v>
      </c>
      <c r="G18" s="48" t="s">
        <v>15</v>
      </c>
      <c r="H18" s="49">
        <v>0.5</v>
      </c>
      <c r="I18" s="48" t="s">
        <v>72</v>
      </c>
    </row>
    <row r="19" spans="1:9" s="41" customFormat="1" ht="49.5" customHeight="1">
      <c r="A19" s="48">
        <v>11</v>
      </c>
      <c r="B19" s="46" t="s">
        <v>73</v>
      </c>
      <c r="C19" s="46" t="s">
        <v>54</v>
      </c>
      <c r="D19" s="46" t="s">
        <v>74</v>
      </c>
      <c r="E19" s="46" t="s">
        <v>13</v>
      </c>
      <c r="F19" s="46" t="s">
        <v>75</v>
      </c>
      <c r="G19" s="48" t="s">
        <v>15</v>
      </c>
      <c r="H19" s="49">
        <v>0.5</v>
      </c>
      <c r="I19" s="48" t="s">
        <v>34</v>
      </c>
    </row>
    <row r="20" spans="1:9" s="41" customFormat="1" ht="30" customHeight="1">
      <c r="A20" s="48">
        <v>12</v>
      </c>
      <c r="B20" s="46" t="s">
        <v>76</v>
      </c>
      <c r="C20" s="46" t="s">
        <v>57</v>
      </c>
      <c r="D20" s="46" t="s">
        <v>77</v>
      </c>
      <c r="E20" s="46" t="s">
        <v>13</v>
      </c>
      <c r="F20" s="46" t="s">
        <v>78</v>
      </c>
      <c r="G20" s="48" t="s">
        <v>15</v>
      </c>
      <c r="H20" s="49">
        <v>0.5</v>
      </c>
      <c r="I20" s="48" t="s">
        <v>34</v>
      </c>
    </row>
    <row r="21" spans="1:9" s="41" customFormat="1" ht="30" customHeight="1">
      <c r="A21" s="45">
        <v>13</v>
      </c>
      <c r="B21" s="46" t="s">
        <v>79</v>
      </c>
      <c r="C21" s="46" t="s">
        <v>50</v>
      </c>
      <c r="D21" s="46" t="s">
        <v>80</v>
      </c>
      <c r="E21" s="46" t="s">
        <v>22</v>
      </c>
      <c r="F21" s="46" t="s">
        <v>81</v>
      </c>
      <c r="G21" s="46" t="s">
        <v>82</v>
      </c>
      <c r="H21" s="49">
        <v>0.5</v>
      </c>
      <c r="I21" s="48" t="s">
        <v>34</v>
      </c>
    </row>
    <row r="22" spans="1:9" s="41" customFormat="1" ht="28.5" customHeight="1">
      <c r="A22" s="52">
        <v>13</v>
      </c>
      <c r="B22" s="46" t="s">
        <v>79</v>
      </c>
      <c r="C22" s="46" t="s">
        <v>83</v>
      </c>
      <c r="D22" s="46" t="s">
        <v>80</v>
      </c>
      <c r="E22" s="46" t="s">
        <v>22</v>
      </c>
      <c r="F22" s="46" t="s">
        <v>84</v>
      </c>
      <c r="G22" s="48" t="s">
        <v>15</v>
      </c>
      <c r="H22" s="49">
        <v>0.5</v>
      </c>
      <c r="I22" s="48" t="s">
        <v>85</v>
      </c>
    </row>
    <row r="23" spans="1:9" s="41" customFormat="1" ht="42" customHeight="1">
      <c r="A23" s="45">
        <v>14</v>
      </c>
      <c r="B23" s="46" t="s">
        <v>86</v>
      </c>
      <c r="C23" s="46" t="s">
        <v>83</v>
      </c>
      <c r="D23" s="46" t="s">
        <v>87</v>
      </c>
      <c r="E23" s="46" t="s">
        <v>22</v>
      </c>
      <c r="F23" s="46" t="s">
        <v>88</v>
      </c>
      <c r="G23" s="46" t="s">
        <v>89</v>
      </c>
      <c r="H23" s="49">
        <v>0.5</v>
      </c>
      <c r="I23" s="48" t="s">
        <v>34</v>
      </c>
    </row>
    <row r="24" spans="1:9" s="41" customFormat="1" ht="42" customHeight="1">
      <c r="A24" s="52">
        <v>14</v>
      </c>
      <c r="B24" s="46" t="s">
        <v>86</v>
      </c>
      <c r="C24" s="46" t="s">
        <v>50</v>
      </c>
      <c r="D24" s="46" t="s">
        <v>90</v>
      </c>
      <c r="E24" s="46" t="s">
        <v>22</v>
      </c>
      <c r="F24" s="46" t="s">
        <v>91</v>
      </c>
      <c r="G24" s="46" t="s">
        <v>82</v>
      </c>
      <c r="H24" s="49">
        <v>0.5</v>
      </c>
      <c r="I24" s="48" t="s">
        <v>34</v>
      </c>
    </row>
    <row r="25" spans="1:9" s="41" customFormat="1" ht="78.75" customHeight="1">
      <c r="A25" s="45">
        <v>15</v>
      </c>
      <c r="B25" s="46" t="s">
        <v>92</v>
      </c>
      <c r="C25" s="46" t="s">
        <v>50</v>
      </c>
      <c r="D25" s="46" t="s">
        <v>93</v>
      </c>
      <c r="E25" s="46" t="s">
        <v>22</v>
      </c>
      <c r="F25" s="46" t="s">
        <v>94</v>
      </c>
      <c r="G25" s="48" t="s">
        <v>15</v>
      </c>
      <c r="H25" s="49">
        <v>0.7</v>
      </c>
      <c r="I25" s="48" t="s">
        <v>95</v>
      </c>
    </row>
    <row r="26" spans="1:9" s="41" customFormat="1" ht="78.75" customHeight="1">
      <c r="A26" s="50">
        <v>15</v>
      </c>
      <c r="B26" s="46" t="s">
        <v>96</v>
      </c>
      <c r="C26" s="46" t="s">
        <v>11</v>
      </c>
      <c r="D26" s="46" t="s">
        <v>97</v>
      </c>
      <c r="E26" s="46" t="s">
        <v>13</v>
      </c>
      <c r="F26" s="46" t="s">
        <v>81</v>
      </c>
      <c r="G26" s="48" t="s">
        <v>15</v>
      </c>
      <c r="H26" s="49">
        <v>0.7</v>
      </c>
      <c r="I26" s="48" t="s">
        <v>98</v>
      </c>
    </row>
    <row r="27" spans="1:9" s="41" customFormat="1" ht="33" customHeight="1">
      <c r="A27" s="45">
        <v>16</v>
      </c>
      <c r="B27" s="46" t="s">
        <v>99</v>
      </c>
      <c r="C27" s="46" t="s">
        <v>100</v>
      </c>
      <c r="D27" s="46" t="s">
        <v>101</v>
      </c>
      <c r="E27" s="48" t="s">
        <v>26</v>
      </c>
      <c r="F27" s="46" t="s">
        <v>102</v>
      </c>
      <c r="G27" s="46" t="s">
        <v>82</v>
      </c>
      <c r="H27" s="49">
        <v>0.7</v>
      </c>
      <c r="I27" s="48" t="s">
        <v>34</v>
      </c>
    </row>
    <row r="28" spans="1:9" s="41" customFormat="1" ht="64.5" customHeight="1">
      <c r="A28" s="52">
        <v>16</v>
      </c>
      <c r="B28" s="46" t="s">
        <v>99</v>
      </c>
      <c r="C28" s="46" t="s">
        <v>100</v>
      </c>
      <c r="D28" s="46" t="s">
        <v>103</v>
      </c>
      <c r="E28" s="48" t="s">
        <v>26</v>
      </c>
      <c r="F28" s="46" t="s">
        <v>104</v>
      </c>
      <c r="G28" s="48" t="s">
        <v>15</v>
      </c>
      <c r="H28" s="49">
        <v>0.7</v>
      </c>
      <c r="I28" s="48" t="s">
        <v>105</v>
      </c>
    </row>
    <row r="29" spans="1:9" s="41" customFormat="1" ht="67.5" customHeight="1">
      <c r="A29" s="50">
        <v>16</v>
      </c>
      <c r="B29" s="46" t="s">
        <v>99</v>
      </c>
      <c r="C29" s="46" t="s">
        <v>100</v>
      </c>
      <c r="D29" s="46" t="s">
        <v>103</v>
      </c>
      <c r="E29" s="48" t="s">
        <v>26</v>
      </c>
      <c r="F29" s="46" t="s">
        <v>106</v>
      </c>
      <c r="G29" s="48" t="s">
        <v>15</v>
      </c>
      <c r="H29" s="49">
        <v>0.7</v>
      </c>
      <c r="I29" s="48" t="s">
        <v>107</v>
      </c>
    </row>
    <row r="30" spans="1:9" s="41" customFormat="1" ht="78.75" customHeight="1">
      <c r="A30" s="45">
        <v>17</v>
      </c>
      <c r="B30" s="46" t="s">
        <v>108</v>
      </c>
      <c r="C30" s="46" t="s">
        <v>109</v>
      </c>
      <c r="D30" s="46" t="s">
        <v>110</v>
      </c>
      <c r="E30" s="48" t="s">
        <v>26</v>
      </c>
      <c r="F30" s="46" t="s">
        <v>111</v>
      </c>
      <c r="G30" s="48" t="s">
        <v>15</v>
      </c>
      <c r="H30" s="49">
        <v>0.7</v>
      </c>
      <c r="I30" s="48" t="s">
        <v>112</v>
      </c>
    </row>
    <row r="31" spans="1:9" s="41" customFormat="1" ht="78.75" customHeight="1">
      <c r="A31" s="50">
        <v>17</v>
      </c>
      <c r="B31" s="46" t="s">
        <v>108</v>
      </c>
      <c r="C31" s="46" t="s">
        <v>109</v>
      </c>
      <c r="D31" s="46" t="s">
        <v>113</v>
      </c>
      <c r="E31" s="48" t="s">
        <v>26</v>
      </c>
      <c r="F31" s="46" t="s">
        <v>114</v>
      </c>
      <c r="G31" s="48" t="s">
        <v>15</v>
      </c>
      <c r="H31" s="49">
        <v>0.7</v>
      </c>
      <c r="I31" s="48" t="s">
        <v>115</v>
      </c>
    </row>
    <row r="32" spans="1:9" s="41" customFormat="1" ht="36.75" customHeight="1">
      <c r="A32" s="48">
        <v>18</v>
      </c>
      <c r="B32" s="46" t="s">
        <v>116</v>
      </c>
      <c r="C32" s="46" t="s">
        <v>11</v>
      </c>
      <c r="D32" s="46" t="s">
        <v>117</v>
      </c>
      <c r="E32" s="48" t="s">
        <v>13</v>
      </c>
      <c r="F32" s="46" t="s">
        <v>118</v>
      </c>
      <c r="G32" s="48" t="s">
        <v>15</v>
      </c>
      <c r="H32" s="49">
        <v>0.5</v>
      </c>
      <c r="I32" s="48" t="s">
        <v>34</v>
      </c>
    </row>
    <row r="33" spans="1:9" s="41" customFormat="1" ht="54" customHeight="1">
      <c r="A33" s="45">
        <v>19</v>
      </c>
      <c r="B33" s="46" t="s">
        <v>119</v>
      </c>
      <c r="C33" s="46" t="s">
        <v>120</v>
      </c>
      <c r="D33" s="46" t="s">
        <v>121</v>
      </c>
      <c r="E33" s="48" t="s">
        <v>26</v>
      </c>
      <c r="F33" s="46" t="s">
        <v>122</v>
      </c>
      <c r="G33" s="48" t="s">
        <v>15</v>
      </c>
      <c r="H33" s="49">
        <v>0.7</v>
      </c>
      <c r="I33" s="48" t="s">
        <v>123</v>
      </c>
    </row>
    <row r="34" spans="1:9" s="41" customFormat="1" ht="72" customHeight="1">
      <c r="A34" s="50">
        <v>19</v>
      </c>
      <c r="B34" s="46" t="s">
        <v>119</v>
      </c>
      <c r="C34" s="46" t="s">
        <v>120</v>
      </c>
      <c r="D34" s="46" t="s">
        <v>124</v>
      </c>
      <c r="E34" s="48" t="s">
        <v>26</v>
      </c>
      <c r="F34" s="46" t="s">
        <v>125</v>
      </c>
      <c r="G34" s="48" t="s">
        <v>15</v>
      </c>
      <c r="H34" s="49">
        <v>0.7</v>
      </c>
      <c r="I34" s="48" t="s">
        <v>126</v>
      </c>
    </row>
    <row r="35" spans="1:9" s="41" customFormat="1" ht="75" customHeight="1">
      <c r="A35" s="45">
        <v>20</v>
      </c>
      <c r="B35" s="46" t="s">
        <v>127</v>
      </c>
      <c r="C35" s="46" t="s">
        <v>20</v>
      </c>
      <c r="D35" s="46" t="s">
        <v>128</v>
      </c>
      <c r="E35" s="48" t="s">
        <v>26</v>
      </c>
      <c r="F35" s="46" t="s">
        <v>129</v>
      </c>
      <c r="G35" s="48" t="s">
        <v>15</v>
      </c>
      <c r="H35" s="49">
        <v>0.7</v>
      </c>
      <c r="I35" s="48" t="s">
        <v>130</v>
      </c>
    </row>
    <row r="36" spans="1:9" s="41" customFormat="1" ht="51.75" customHeight="1">
      <c r="A36" s="50">
        <v>20</v>
      </c>
      <c r="B36" s="46" t="s">
        <v>127</v>
      </c>
      <c r="C36" s="46" t="s">
        <v>131</v>
      </c>
      <c r="D36" s="46" t="s">
        <v>132</v>
      </c>
      <c r="E36" s="48" t="s">
        <v>26</v>
      </c>
      <c r="F36" s="46" t="s">
        <v>133</v>
      </c>
      <c r="G36" s="48" t="s">
        <v>15</v>
      </c>
      <c r="H36" s="49">
        <v>0.7</v>
      </c>
      <c r="I36" s="48" t="s">
        <v>134</v>
      </c>
    </row>
    <row r="37" spans="1:9" s="41" customFormat="1" ht="33.75" customHeight="1">
      <c r="A37" s="48">
        <v>21</v>
      </c>
      <c r="B37" s="46" t="s">
        <v>135</v>
      </c>
      <c r="C37" s="46" t="s">
        <v>136</v>
      </c>
      <c r="D37" s="46" t="s">
        <v>137</v>
      </c>
      <c r="E37" s="48" t="s">
        <v>26</v>
      </c>
      <c r="F37" s="46" t="s">
        <v>138</v>
      </c>
      <c r="G37" s="48" t="s">
        <v>15</v>
      </c>
      <c r="H37" s="49">
        <v>0.5</v>
      </c>
      <c r="I37" s="48" t="s">
        <v>34</v>
      </c>
    </row>
    <row r="38" spans="1:9" s="41" customFormat="1" ht="51" customHeight="1">
      <c r="A38" s="45">
        <v>22</v>
      </c>
      <c r="B38" s="46" t="s">
        <v>139</v>
      </c>
      <c r="C38" s="46" t="s">
        <v>46</v>
      </c>
      <c r="D38" s="46" t="s">
        <v>140</v>
      </c>
      <c r="E38" s="48" t="s">
        <v>141</v>
      </c>
      <c r="F38" s="46" t="s">
        <v>142</v>
      </c>
      <c r="G38" s="48" t="s">
        <v>33</v>
      </c>
      <c r="H38" s="49">
        <v>0.7</v>
      </c>
      <c r="I38" s="48" t="s">
        <v>34</v>
      </c>
    </row>
    <row r="39" spans="1:9" s="41" customFormat="1" ht="64.5" customHeight="1">
      <c r="A39" s="50">
        <v>22</v>
      </c>
      <c r="B39" s="46" t="s">
        <v>139</v>
      </c>
      <c r="C39" s="46" t="s">
        <v>46</v>
      </c>
      <c r="D39" s="46" t="s">
        <v>143</v>
      </c>
      <c r="E39" s="48" t="s">
        <v>141</v>
      </c>
      <c r="F39" s="46" t="s">
        <v>144</v>
      </c>
      <c r="G39" s="48" t="s">
        <v>15</v>
      </c>
      <c r="H39" s="49">
        <v>0.7</v>
      </c>
      <c r="I39" s="48" t="s">
        <v>34</v>
      </c>
    </row>
    <row r="40" spans="1:9" s="41" customFormat="1" ht="36" customHeight="1">
      <c r="A40" s="48">
        <v>23</v>
      </c>
      <c r="B40" s="46" t="s">
        <v>145</v>
      </c>
      <c r="C40" s="46" t="s">
        <v>11</v>
      </c>
      <c r="D40" s="46" t="s">
        <v>146</v>
      </c>
      <c r="E40" s="48" t="s">
        <v>13</v>
      </c>
      <c r="F40" s="46" t="s">
        <v>147</v>
      </c>
      <c r="G40" s="48" t="s">
        <v>15</v>
      </c>
      <c r="H40" s="49">
        <v>0.7</v>
      </c>
      <c r="I40" s="48" t="s">
        <v>34</v>
      </c>
    </row>
    <row r="41" spans="1:9" s="41" customFormat="1" ht="36" customHeight="1">
      <c r="A41" s="45">
        <v>24</v>
      </c>
      <c r="B41" s="46" t="s">
        <v>148</v>
      </c>
      <c r="C41" s="46" t="s">
        <v>109</v>
      </c>
      <c r="D41" s="46" t="s">
        <v>149</v>
      </c>
      <c r="E41" s="48" t="s">
        <v>26</v>
      </c>
      <c r="F41" s="46" t="s">
        <v>150</v>
      </c>
      <c r="G41" s="48" t="s">
        <v>33</v>
      </c>
      <c r="H41" s="49">
        <v>0.7</v>
      </c>
      <c r="I41" s="48" t="s">
        <v>34</v>
      </c>
    </row>
    <row r="42" spans="1:9" s="41" customFormat="1" ht="36" customHeight="1">
      <c r="A42" s="52">
        <v>24</v>
      </c>
      <c r="B42" s="46" t="s">
        <v>148</v>
      </c>
      <c r="C42" s="46" t="s">
        <v>109</v>
      </c>
      <c r="D42" s="46" t="s">
        <v>151</v>
      </c>
      <c r="E42" s="48" t="s">
        <v>26</v>
      </c>
      <c r="F42" s="46" t="s">
        <v>152</v>
      </c>
      <c r="G42" s="48" t="s">
        <v>15</v>
      </c>
      <c r="H42" s="49">
        <v>0.7</v>
      </c>
      <c r="I42" s="48" t="s">
        <v>34</v>
      </c>
    </row>
    <row r="43" spans="1:9" s="41" customFormat="1" ht="36" customHeight="1">
      <c r="A43" s="48">
        <v>25</v>
      </c>
      <c r="B43" s="46" t="s">
        <v>153</v>
      </c>
      <c r="C43" s="46" t="s">
        <v>83</v>
      </c>
      <c r="D43" s="46" t="s">
        <v>154</v>
      </c>
      <c r="E43" s="48" t="s">
        <v>22</v>
      </c>
      <c r="F43" s="46" t="s">
        <v>155</v>
      </c>
      <c r="G43" s="48" t="s">
        <v>15</v>
      </c>
      <c r="H43" s="49">
        <v>0.7</v>
      </c>
      <c r="I43" s="48" t="s">
        <v>34</v>
      </c>
    </row>
    <row r="44" spans="1:9" s="41" customFormat="1" ht="36" customHeight="1">
      <c r="A44" s="48">
        <v>26</v>
      </c>
      <c r="B44" s="46" t="s">
        <v>156</v>
      </c>
      <c r="C44" s="46" t="s">
        <v>50</v>
      </c>
      <c r="D44" s="46" t="s">
        <v>157</v>
      </c>
      <c r="E44" s="48" t="s">
        <v>22</v>
      </c>
      <c r="F44" s="46" t="s">
        <v>88</v>
      </c>
      <c r="G44" s="48" t="s">
        <v>33</v>
      </c>
      <c r="H44" s="49">
        <v>0.7</v>
      </c>
      <c r="I44" s="48" t="s">
        <v>34</v>
      </c>
    </row>
    <row r="45" spans="1:9" s="41" customFormat="1" ht="58.5" customHeight="1">
      <c r="A45" s="45">
        <v>26</v>
      </c>
      <c r="B45" s="46" t="s">
        <v>156</v>
      </c>
      <c r="C45" s="46" t="s">
        <v>50</v>
      </c>
      <c r="D45" s="46" t="s">
        <v>157</v>
      </c>
      <c r="E45" s="48" t="s">
        <v>22</v>
      </c>
      <c r="F45" s="46" t="s">
        <v>114</v>
      </c>
      <c r="G45" s="48" t="s">
        <v>15</v>
      </c>
      <c r="H45" s="49">
        <v>0.7</v>
      </c>
      <c r="I45" s="48" t="s">
        <v>158</v>
      </c>
    </row>
    <row r="46" spans="1:9" s="41" customFormat="1" ht="55.5" customHeight="1">
      <c r="A46" s="50">
        <v>26</v>
      </c>
      <c r="B46" s="46" t="s">
        <v>156</v>
      </c>
      <c r="C46" s="46" t="s">
        <v>50</v>
      </c>
      <c r="D46" s="46" t="s">
        <v>157</v>
      </c>
      <c r="E46" s="48" t="s">
        <v>22</v>
      </c>
      <c r="F46" s="46" t="s">
        <v>159</v>
      </c>
      <c r="G46" s="48" t="s">
        <v>15</v>
      </c>
      <c r="H46" s="49">
        <v>0.7</v>
      </c>
      <c r="I46" s="48" t="s">
        <v>160</v>
      </c>
    </row>
    <row r="47" spans="1:9" s="41" customFormat="1" ht="54" customHeight="1">
      <c r="A47" s="45">
        <v>27</v>
      </c>
      <c r="B47" s="46" t="s">
        <v>161</v>
      </c>
      <c r="C47" s="46" t="s">
        <v>162</v>
      </c>
      <c r="D47" s="46" t="s">
        <v>163</v>
      </c>
      <c r="E47" s="48" t="s">
        <v>26</v>
      </c>
      <c r="F47" s="46" t="s">
        <v>164</v>
      </c>
      <c r="G47" s="48" t="s">
        <v>15</v>
      </c>
      <c r="H47" s="49">
        <v>0.7</v>
      </c>
      <c r="I47" s="48" t="s">
        <v>165</v>
      </c>
    </row>
    <row r="48" spans="1:9" s="41" customFormat="1" ht="63.75" customHeight="1">
      <c r="A48" s="50">
        <v>27</v>
      </c>
      <c r="B48" s="46" t="s">
        <v>161</v>
      </c>
      <c r="C48" s="46" t="s">
        <v>162</v>
      </c>
      <c r="D48" s="46" t="s">
        <v>163</v>
      </c>
      <c r="E48" s="48" t="s">
        <v>26</v>
      </c>
      <c r="F48" s="46" t="s">
        <v>166</v>
      </c>
      <c r="G48" s="48" t="s">
        <v>15</v>
      </c>
      <c r="H48" s="49">
        <v>0.7</v>
      </c>
      <c r="I48" s="48" t="s">
        <v>167</v>
      </c>
    </row>
    <row r="49" spans="1:9" s="41" customFormat="1" ht="48" customHeight="1">
      <c r="A49" s="45">
        <v>28</v>
      </c>
      <c r="B49" s="46" t="s">
        <v>168</v>
      </c>
      <c r="C49" s="46" t="s">
        <v>50</v>
      </c>
      <c r="D49" s="46" t="s">
        <v>169</v>
      </c>
      <c r="E49" s="48" t="s">
        <v>13</v>
      </c>
      <c r="F49" s="46" t="s">
        <v>170</v>
      </c>
      <c r="G49" s="48" t="s">
        <v>15</v>
      </c>
      <c r="H49" s="49">
        <v>0.7</v>
      </c>
      <c r="I49" s="48" t="s">
        <v>171</v>
      </c>
    </row>
    <row r="50" spans="1:9" s="41" customFormat="1" ht="63.75" customHeight="1">
      <c r="A50" s="50">
        <v>28</v>
      </c>
      <c r="B50" s="46" t="s">
        <v>172</v>
      </c>
      <c r="C50" s="46" t="s">
        <v>11</v>
      </c>
      <c r="D50" s="46" t="s">
        <v>173</v>
      </c>
      <c r="E50" s="48" t="s">
        <v>13</v>
      </c>
      <c r="F50" s="46" t="s">
        <v>174</v>
      </c>
      <c r="G50" s="48" t="s">
        <v>15</v>
      </c>
      <c r="H50" s="49">
        <v>0.7</v>
      </c>
      <c r="I50" s="48" t="s">
        <v>175</v>
      </c>
    </row>
    <row r="51" spans="1:9" s="41" customFormat="1" ht="36" customHeight="1">
      <c r="A51" s="48">
        <v>29</v>
      </c>
      <c r="B51" s="46" t="s">
        <v>176</v>
      </c>
      <c r="C51" s="46" t="s">
        <v>50</v>
      </c>
      <c r="D51" s="46" t="s">
        <v>177</v>
      </c>
      <c r="E51" s="48" t="s">
        <v>13</v>
      </c>
      <c r="F51" s="46" t="s">
        <v>178</v>
      </c>
      <c r="G51" s="48" t="s">
        <v>15</v>
      </c>
      <c r="H51" s="49">
        <v>0.7</v>
      </c>
      <c r="I51" s="48" t="s">
        <v>34</v>
      </c>
    </row>
    <row r="52" spans="1:9" s="41" customFormat="1" ht="36" customHeight="1">
      <c r="A52" s="48">
        <v>30</v>
      </c>
      <c r="B52" s="46" t="s">
        <v>179</v>
      </c>
      <c r="C52" s="46" t="s">
        <v>11</v>
      </c>
      <c r="D52" s="46" t="s">
        <v>180</v>
      </c>
      <c r="E52" s="48" t="s">
        <v>13</v>
      </c>
      <c r="F52" s="46" t="s">
        <v>181</v>
      </c>
      <c r="G52" s="48" t="s">
        <v>15</v>
      </c>
      <c r="H52" s="49">
        <v>0.5</v>
      </c>
      <c r="I52" s="48" t="s">
        <v>34</v>
      </c>
    </row>
    <row r="53" spans="1:9" s="41" customFormat="1" ht="48" customHeight="1">
      <c r="A53" s="45">
        <v>31</v>
      </c>
      <c r="B53" s="46" t="s">
        <v>182</v>
      </c>
      <c r="C53" s="46" t="s">
        <v>50</v>
      </c>
      <c r="D53" s="46" t="s">
        <v>183</v>
      </c>
      <c r="E53" s="48" t="s">
        <v>22</v>
      </c>
      <c r="F53" s="46" t="s">
        <v>184</v>
      </c>
      <c r="G53" s="48" t="s">
        <v>15</v>
      </c>
      <c r="H53" s="49">
        <v>0.7</v>
      </c>
      <c r="I53" s="48" t="s">
        <v>185</v>
      </c>
    </row>
    <row r="54" spans="1:9" s="41" customFormat="1" ht="28.5" customHeight="1">
      <c r="A54" s="50">
        <v>31</v>
      </c>
      <c r="B54" s="46" t="s">
        <v>182</v>
      </c>
      <c r="C54" s="46" t="s">
        <v>50</v>
      </c>
      <c r="D54" s="46" t="s">
        <v>186</v>
      </c>
      <c r="E54" s="48" t="s">
        <v>13</v>
      </c>
      <c r="F54" s="46" t="s">
        <v>187</v>
      </c>
      <c r="G54" s="48" t="s">
        <v>15</v>
      </c>
      <c r="H54" s="49">
        <v>0.7</v>
      </c>
      <c r="I54" s="48" t="s">
        <v>188</v>
      </c>
    </row>
    <row r="55" spans="1:9" s="41" customFormat="1" ht="28.5" customHeight="1">
      <c r="A55" s="48">
        <v>32</v>
      </c>
      <c r="B55" s="46" t="s">
        <v>189</v>
      </c>
      <c r="C55" s="46" t="s">
        <v>190</v>
      </c>
      <c r="D55" s="46" t="s">
        <v>191</v>
      </c>
      <c r="E55" s="46" t="s">
        <v>22</v>
      </c>
      <c r="F55" s="46" t="s">
        <v>192</v>
      </c>
      <c r="G55" s="48" t="s">
        <v>15</v>
      </c>
      <c r="H55" s="49">
        <v>0.7</v>
      </c>
      <c r="I55" s="48" t="s">
        <v>34</v>
      </c>
    </row>
    <row r="56" spans="1:9" s="41" customFormat="1" ht="28.5" customHeight="1">
      <c r="A56" s="48">
        <v>33</v>
      </c>
      <c r="B56" s="46" t="s">
        <v>193</v>
      </c>
      <c r="C56" s="46" t="s">
        <v>46</v>
      </c>
      <c r="D56" s="46" t="s">
        <v>194</v>
      </c>
      <c r="E56" s="46" t="s">
        <v>22</v>
      </c>
      <c r="F56" s="46" t="s">
        <v>195</v>
      </c>
      <c r="G56" s="48" t="s">
        <v>15</v>
      </c>
      <c r="H56" s="49">
        <v>0.7</v>
      </c>
      <c r="I56" s="48" t="s">
        <v>34</v>
      </c>
    </row>
    <row r="57" spans="1:9" ht="66.75" customHeight="1">
      <c r="A57" s="53" t="s">
        <v>196</v>
      </c>
      <c r="B57" s="54"/>
      <c r="C57" s="54"/>
      <c r="D57" s="54"/>
      <c r="E57" s="54"/>
      <c r="F57" s="54"/>
      <c r="G57" s="54"/>
      <c r="H57" s="54"/>
      <c r="I57" s="54"/>
    </row>
  </sheetData>
  <sheetProtection/>
  <mergeCells count="20">
    <mergeCell ref="A1:I1"/>
    <mergeCell ref="A57:I57"/>
    <mergeCell ref="A3:A4"/>
    <mergeCell ref="A5:A6"/>
    <mergeCell ref="A8:A9"/>
    <mergeCell ref="A14:A16"/>
    <mergeCell ref="A17:A18"/>
    <mergeCell ref="A21:A22"/>
    <mergeCell ref="A23:A24"/>
    <mergeCell ref="A25:A26"/>
    <mergeCell ref="A27:A29"/>
    <mergeCell ref="A30:A31"/>
    <mergeCell ref="A33:A34"/>
    <mergeCell ref="A35:A36"/>
    <mergeCell ref="A38:A39"/>
    <mergeCell ref="A41:A42"/>
    <mergeCell ref="A45:A46"/>
    <mergeCell ref="A47:A48"/>
    <mergeCell ref="A49:A50"/>
    <mergeCell ref="A53:A54"/>
  </mergeCells>
  <printOptions/>
  <pageMargins left="0.5506944444444445" right="0.5118055555555555" top="0.39305555555555555" bottom="0.3145833333333333" header="0.5" footer="0.4722222222222222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SheetLayoutView="100" workbookViewId="0" topLeftCell="A1">
      <selection activeCell="D24" sqref="D24"/>
    </sheetView>
  </sheetViews>
  <sheetFormatPr defaultColWidth="9.00390625" defaultRowHeight="14.25"/>
  <cols>
    <col min="1" max="1" width="6.375" style="30" customWidth="1"/>
    <col min="2" max="2" width="28.125" style="31" customWidth="1"/>
    <col min="3" max="3" width="16.75390625" style="31" customWidth="1"/>
    <col min="4" max="4" width="37.00390625" style="31" customWidth="1"/>
    <col min="5" max="5" width="32.00390625" style="32" customWidth="1"/>
    <col min="6" max="6" width="6.75390625" style="30" customWidth="1"/>
  </cols>
  <sheetData>
    <row r="1" spans="1:6" ht="52.5" customHeight="1">
      <c r="A1" s="33" t="s">
        <v>197</v>
      </c>
      <c r="B1" s="33"/>
      <c r="C1" s="33"/>
      <c r="D1" s="33"/>
      <c r="E1" s="34"/>
      <c r="F1" s="33"/>
    </row>
    <row r="2" spans="1:6" s="28" customFormat="1" ht="36" customHeight="1">
      <c r="A2" s="35" t="s">
        <v>1</v>
      </c>
      <c r="B2" s="35" t="s">
        <v>2</v>
      </c>
      <c r="C2" s="35" t="s">
        <v>3</v>
      </c>
      <c r="D2" s="35" t="s">
        <v>4</v>
      </c>
      <c r="E2" s="35" t="s">
        <v>6</v>
      </c>
      <c r="F2" s="35" t="s">
        <v>7</v>
      </c>
    </row>
    <row r="3" spans="1:6" s="29" customFormat="1" ht="18" customHeight="1">
      <c r="A3" s="36">
        <v>1</v>
      </c>
      <c r="B3" s="37" t="s">
        <v>10</v>
      </c>
      <c r="C3" s="37" t="s">
        <v>11</v>
      </c>
      <c r="D3" s="37" t="s">
        <v>12</v>
      </c>
      <c r="E3" s="38" t="s">
        <v>14</v>
      </c>
      <c r="F3" s="39" t="s">
        <v>15</v>
      </c>
    </row>
    <row r="4" spans="1:6" s="29" customFormat="1" ht="18" customHeight="1">
      <c r="A4" s="39">
        <v>1</v>
      </c>
      <c r="B4" s="37" t="s">
        <v>10</v>
      </c>
      <c r="C4" s="37" t="s">
        <v>11</v>
      </c>
      <c r="D4" s="37" t="s">
        <v>12</v>
      </c>
      <c r="E4" s="38" t="s">
        <v>17</v>
      </c>
      <c r="F4" s="39" t="s">
        <v>15</v>
      </c>
    </row>
    <row r="5" spans="1:6" s="29" customFormat="1" ht="18" customHeight="1">
      <c r="A5" s="36">
        <v>2</v>
      </c>
      <c r="B5" s="37" t="s">
        <v>19</v>
      </c>
      <c r="C5" s="37" t="s">
        <v>20</v>
      </c>
      <c r="D5" s="37" t="s">
        <v>21</v>
      </c>
      <c r="E5" s="38" t="s">
        <v>23</v>
      </c>
      <c r="F5" s="39" t="s">
        <v>15</v>
      </c>
    </row>
    <row r="6" spans="1:6" s="29" customFormat="1" ht="18" customHeight="1">
      <c r="A6" s="36">
        <v>2</v>
      </c>
      <c r="B6" s="37" t="s">
        <v>19</v>
      </c>
      <c r="C6" s="37" t="s">
        <v>20</v>
      </c>
      <c r="D6" s="37" t="s">
        <v>198</v>
      </c>
      <c r="E6" s="38" t="s">
        <v>23</v>
      </c>
      <c r="F6" s="39" t="s">
        <v>15</v>
      </c>
    </row>
    <row r="7" spans="1:6" s="29" customFormat="1" ht="18" customHeight="1">
      <c r="A7" s="36">
        <v>2</v>
      </c>
      <c r="B7" s="37" t="s">
        <v>19</v>
      </c>
      <c r="C7" s="37" t="s">
        <v>131</v>
      </c>
      <c r="D7" s="37" t="s">
        <v>199</v>
      </c>
      <c r="E7" s="38" t="s">
        <v>23</v>
      </c>
      <c r="F7" s="39" t="s">
        <v>15</v>
      </c>
    </row>
    <row r="8" spans="1:6" s="29" customFormat="1" ht="18" customHeight="1">
      <c r="A8" s="36">
        <v>2</v>
      </c>
      <c r="B8" s="37" t="s">
        <v>19</v>
      </c>
      <c r="C8" s="37" t="s">
        <v>20</v>
      </c>
      <c r="D8" s="37" t="s">
        <v>25</v>
      </c>
      <c r="E8" s="38" t="s">
        <v>27</v>
      </c>
      <c r="F8" s="39" t="s">
        <v>15</v>
      </c>
    </row>
    <row r="9" spans="1:6" s="29" customFormat="1" ht="18" customHeight="1">
      <c r="A9" s="36">
        <v>3</v>
      </c>
      <c r="B9" s="37" t="s">
        <v>29</v>
      </c>
      <c r="C9" s="37" t="s">
        <v>30</v>
      </c>
      <c r="D9" s="37" t="s">
        <v>31</v>
      </c>
      <c r="E9" s="38" t="s">
        <v>32</v>
      </c>
      <c r="F9" s="39" t="s">
        <v>15</v>
      </c>
    </row>
    <row r="10" spans="1:6" s="29" customFormat="1" ht="18" customHeight="1">
      <c r="A10" s="36">
        <v>4</v>
      </c>
      <c r="B10" s="37" t="s">
        <v>35</v>
      </c>
      <c r="C10" s="37" t="s">
        <v>11</v>
      </c>
      <c r="D10" s="37" t="s">
        <v>36</v>
      </c>
      <c r="E10" s="38" t="s">
        <v>37</v>
      </c>
      <c r="F10" s="39" t="s">
        <v>15</v>
      </c>
    </row>
    <row r="11" spans="1:6" s="29" customFormat="1" ht="18" customHeight="1">
      <c r="A11" s="36">
        <v>4</v>
      </c>
      <c r="B11" s="37" t="s">
        <v>35</v>
      </c>
      <c r="C11" s="37" t="s">
        <v>11</v>
      </c>
      <c r="D11" s="37" t="s">
        <v>36</v>
      </c>
      <c r="E11" s="38" t="s">
        <v>39</v>
      </c>
      <c r="F11" s="39" t="s">
        <v>15</v>
      </c>
    </row>
    <row r="12" spans="1:6" s="29" customFormat="1" ht="18" customHeight="1">
      <c r="A12" s="36">
        <v>5</v>
      </c>
      <c r="B12" s="37" t="s">
        <v>41</v>
      </c>
      <c r="C12" s="37" t="s">
        <v>42</v>
      </c>
      <c r="D12" s="37" t="s">
        <v>43</v>
      </c>
      <c r="E12" s="38" t="s">
        <v>44</v>
      </c>
      <c r="F12" s="39" t="s">
        <v>15</v>
      </c>
    </row>
    <row r="13" spans="1:6" s="29" customFormat="1" ht="18" customHeight="1">
      <c r="A13" s="36">
        <v>5</v>
      </c>
      <c r="B13" s="37" t="s">
        <v>41</v>
      </c>
      <c r="C13" s="37" t="s">
        <v>42</v>
      </c>
      <c r="D13" s="37" t="s">
        <v>200</v>
      </c>
      <c r="E13" s="38" t="s">
        <v>44</v>
      </c>
      <c r="F13" s="39" t="s">
        <v>15</v>
      </c>
    </row>
    <row r="14" spans="1:6" s="29" customFormat="1" ht="18" customHeight="1">
      <c r="A14" s="36">
        <v>5</v>
      </c>
      <c r="B14" s="37" t="s">
        <v>41</v>
      </c>
      <c r="C14" s="37" t="s">
        <v>42</v>
      </c>
      <c r="D14" s="37" t="s">
        <v>201</v>
      </c>
      <c r="E14" s="38" t="s">
        <v>44</v>
      </c>
      <c r="F14" s="39" t="s">
        <v>15</v>
      </c>
    </row>
    <row r="15" spans="1:6" s="29" customFormat="1" ht="18" customHeight="1">
      <c r="A15" s="36">
        <v>6</v>
      </c>
      <c r="B15" s="37" t="s">
        <v>45</v>
      </c>
      <c r="C15" s="37" t="s">
        <v>46</v>
      </c>
      <c r="D15" s="37" t="s">
        <v>47</v>
      </c>
      <c r="E15" s="38" t="s">
        <v>48</v>
      </c>
      <c r="F15" s="39" t="s">
        <v>15</v>
      </c>
    </row>
    <row r="16" spans="1:6" s="29" customFormat="1" ht="18" customHeight="1">
      <c r="A16" s="36">
        <v>7</v>
      </c>
      <c r="B16" s="37" t="s">
        <v>49</v>
      </c>
      <c r="C16" s="37" t="s">
        <v>50</v>
      </c>
      <c r="D16" s="37" t="s">
        <v>51</v>
      </c>
      <c r="E16" s="38" t="s">
        <v>52</v>
      </c>
      <c r="F16" s="39" t="s">
        <v>15</v>
      </c>
    </row>
    <row r="17" spans="1:6" s="29" customFormat="1" ht="18" customHeight="1">
      <c r="A17" s="36">
        <v>8</v>
      </c>
      <c r="B17" s="37" t="s">
        <v>53</v>
      </c>
      <c r="C17" s="37" t="s">
        <v>54</v>
      </c>
      <c r="D17" s="37" t="s">
        <v>55</v>
      </c>
      <c r="E17" s="38" t="s">
        <v>56</v>
      </c>
      <c r="F17" s="39" t="s">
        <v>15</v>
      </c>
    </row>
    <row r="18" spans="1:6" s="29" customFormat="1" ht="18" customHeight="1">
      <c r="A18" s="36">
        <v>9</v>
      </c>
      <c r="B18" s="37" t="s">
        <v>53</v>
      </c>
      <c r="C18" s="37" t="s">
        <v>57</v>
      </c>
      <c r="D18" s="37" t="s">
        <v>58</v>
      </c>
      <c r="E18" s="38" t="s">
        <v>59</v>
      </c>
      <c r="F18" s="39" t="s">
        <v>33</v>
      </c>
    </row>
    <row r="19" spans="1:6" s="29" customFormat="1" ht="18" customHeight="1">
      <c r="A19" s="36">
        <v>9</v>
      </c>
      <c r="B19" s="37" t="s">
        <v>60</v>
      </c>
      <c r="C19" s="37" t="s">
        <v>54</v>
      </c>
      <c r="D19" s="37" t="s">
        <v>61</v>
      </c>
      <c r="E19" s="38" t="s">
        <v>62</v>
      </c>
      <c r="F19" s="39" t="s">
        <v>15</v>
      </c>
    </row>
    <row r="20" spans="1:6" s="29" customFormat="1" ht="18" customHeight="1">
      <c r="A20" s="36">
        <v>9</v>
      </c>
      <c r="B20" s="37" t="s">
        <v>53</v>
      </c>
      <c r="C20" s="37" t="s">
        <v>54</v>
      </c>
      <c r="D20" s="37" t="s">
        <v>64</v>
      </c>
      <c r="E20" s="38" t="s">
        <v>65</v>
      </c>
      <c r="F20" s="39" t="s">
        <v>15</v>
      </c>
    </row>
    <row r="21" spans="1:6" s="29" customFormat="1" ht="18" customHeight="1">
      <c r="A21" s="36">
        <v>10</v>
      </c>
      <c r="B21" s="37" t="s">
        <v>67</v>
      </c>
      <c r="C21" s="37" t="s">
        <v>50</v>
      </c>
      <c r="D21" s="37" t="s">
        <v>68</v>
      </c>
      <c r="E21" s="38" t="s">
        <v>69</v>
      </c>
      <c r="F21" s="39" t="s">
        <v>15</v>
      </c>
    </row>
    <row r="22" spans="1:6" s="29" customFormat="1" ht="18" customHeight="1">
      <c r="A22" s="36">
        <v>10</v>
      </c>
      <c r="B22" s="37" t="s">
        <v>67</v>
      </c>
      <c r="C22" s="37" t="s">
        <v>57</v>
      </c>
      <c r="D22" s="37" t="s">
        <v>202</v>
      </c>
      <c r="E22" s="38" t="s">
        <v>69</v>
      </c>
      <c r="F22" s="39" t="s">
        <v>15</v>
      </c>
    </row>
    <row r="23" spans="1:6" s="29" customFormat="1" ht="18" customHeight="1">
      <c r="A23" s="36">
        <v>10</v>
      </c>
      <c r="B23" s="37" t="s">
        <v>67</v>
      </c>
      <c r="C23" s="37" t="s">
        <v>50</v>
      </c>
      <c r="D23" s="37" t="s">
        <v>203</v>
      </c>
      <c r="E23" s="38" t="s">
        <v>69</v>
      </c>
      <c r="F23" s="39" t="s">
        <v>15</v>
      </c>
    </row>
    <row r="24" spans="1:6" s="29" customFormat="1" ht="18" customHeight="1">
      <c r="A24" s="36">
        <v>10</v>
      </c>
      <c r="B24" s="37" t="s">
        <v>67</v>
      </c>
      <c r="C24" s="37" t="s">
        <v>57</v>
      </c>
      <c r="D24" s="37" t="s">
        <v>68</v>
      </c>
      <c r="E24" s="38" t="s">
        <v>71</v>
      </c>
      <c r="F24" s="39" t="s">
        <v>15</v>
      </c>
    </row>
    <row r="25" spans="1:6" s="29" customFormat="1" ht="18" customHeight="1">
      <c r="A25" s="36">
        <v>10</v>
      </c>
      <c r="B25" s="37" t="s">
        <v>204</v>
      </c>
      <c r="C25" s="37" t="s">
        <v>57</v>
      </c>
      <c r="D25" s="37" t="s">
        <v>203</v>
      </c>
      <c r="E25" s="38" t="s">
        <v>71</v>
      </c>
      <c r="F25" s="39" t="s">
        <v>15</v>
      </c>
    </row>
    <row r="26" spans="1:6" s="29" customFormat="1" ht="18" customHeight="1">
      <c r="A26" s="36">
        <v>10</v>
      </c>
      <c r="B26" s="37" t="s">
        <v>67</v>
      </c>
      <c r="C26" s="37" t="s">
        <v>57</v>
      </c>
      <c r="D26" s="37" t="s">
        <v>202</v>
      </c>
      <c r="E26" s="38" t="s">
        <v>71</v>
      </c>
      <c r="F26" s="39" t="s">
        <v>15</v>
      </c>
    </row>
    <row r="27" spans="1:6" s="29" customFormat="1" ht="18" customHeight="1">
      <c r="A27" s="36">
        <v>11</v>
      </c>
      <c r="B27" s="37" t="s">
        <v>73</v>
      </c>
      <c r="C27" s="37" t="s">
        <v>54</v>
      </c>
      <c r="D27" s="37" t="s">
        <v>74</v>
      </c>
      <c r="E27" s="38" t="s">
        <v>75</v>
      </c>
      <c r="F27" s="39" t="s">
        <v>15</v>
      </c>
    </row>
    <row r="28" spans="1:6" s="29" customFormat="1" ht="18" customHeight="1">
      <c r="A28" s="36">
        <v>11</v>
      </c>
      <c r="B28" s="37" t="s">
        <v>73</v>
      </c>
      <c r="C28" s="37" t="s">
        <v>57</v>
      </c>
      <c r="D28" s="37" t="s">
        <v>205</v>
      </c>
      <c r="E28" s="38" t="s">
        <v>75</v>
      </c>
      <c r="F28" s="39" t="s">
        <v>15</v>
      </c>
    </row>
    <row r="29" spans="1:6" s="29" customFormat="1" ht="18" customHeight="1">
      <c r="A29" s="36">
        <v>12</v>
      </c>
      <c r="B29" s="37" t="s">
        <v>76</v>
      </c>
      <c r="C29" s="37" t="s">
        <v>57</v>
      </c>
      <c r="D29" s="37" t="s">
        <v>77</v>
      </c>
      <c r="E29" s="38" t="s">
        <v>78</v>
      </c>
      <c r="F29" s="39" t="s">
        <v>15</v>
      </c>
    </row>
    <row r="30" spans="1:6" s="29" customFormat="1" ht="18" customHeight="1">
      <c r="A30" s="36">
        <v>13</v>
      </c>
      <c r="B30" s="37" t="s">
        <v>79</v>
      </c>
      <c r="C30" s="37" t="s">
        <v>50</v>
      </c>
      <c r="D30" s="37" t="s">
        <v>80</v>
      </c>
      <c r="E30" s="38" t="s">
        <v>81</v>
      </c>
      <c r="F30" s="39" t="s">
        <v>33</v>
      </c>
    </row>
    <row r="31" spans="1:6" s="29" customFormat="1" ht="18" customHeight="1">
      <c r="A31" s="36">
        <v>13</v>
      </c>
      <c r="B31" s="37" t="s">
        <v>79</v>
      </c>
      <c r="C31" s="37" t="s">
        <v>83</v>
      </c>
      <c r="D31" s="37" t="s">
        <v>80</v>
      </c>
      <c r="E31" s="38" t="s">
        <v>84</v>
      </c>
      <c r="F31" s="39" t="s">
        <v>15</v>
      </c>
    </row>
    <row r="32" spans="1:6" s="29" customFormat="1" ht="18" customHeight="1">
      <c r="A32" s="36">
        <v>13</v>
      </c>
      <c r="B32" s="37" t="s">
        <v>79</v>
      </c>
      <c r="C32" s="37" t="s">
        <v>83</v>
      </c>
      <c r="D32" s="37" t="s">
        <v>80</v>
      </c>
      <c r="E32" s="38" t="s">
        <v>206</v>
      </c>
      <c r="F32" s="39" t="s">
        <v>15</v>
      </c>
    </row>
    <row r="33" spans="1:6" s="29" customFormat="1" ht="18" customHeight="1">
      <c r="A33" s="36">
        <v>13</v>
      </c>
      <c r="B33" s="37" t="s">
        <v>79</v>
      </c>
      <c r="C33" s="37" t="s">
        <v>83</v>
      </c>
      <c r="D33" s="37" t="s">
        <v>207</v>
      </c>
      <c r="E33" s="38" t="s">
        <v>206</v>
      </c>
      <c r="F33" s="39" t="s">
        <v>15</v>
      </c>
    </row>
    <row r="34" spans="1:6" s="29" customFormat="1" ht="18" customHeight="1">
      <c r="A34" s="36">
        <v>14</v>
      </c>
      <c r="B34" s="37" t="s">
        <v>86</v>
      </c>
      <c r="C34" s="37" t="s">
        <v>83</v>
      </c>
      <c r="D34" s="37" t="s">
        <v>87</v>
      </c>
      <c r="E34" s="38" t="s">
        <v>88</v>
      </c>
      <c r="F34" s="39" t="s">
        <v>15</v>
      </c>
    </row>
    <row r="35" spans="1:6" s="29" customFormat="1" ht="18" customHeight="1">
      <c r="A35" s="36">
        <v>14</v>
      </c>
      <c r="B35" s="37" t="s">
        <v>86</v>
      </c>
      <c r="C35" s="37" t="s">
        <v>50</v>
      </c>
      <c r="D35" s="37" t="s">
        <v>90</v>
      </c>
      <c r="E35" s="38" t="s">
        <v>91</v>
      </c>
      <c r="F35" s="39" t="s">
        <v>33</v>
      </c>
    </row>
    <row r="36" spans="1:6" s="29" customFormat="1" ht="18" customHeight="1">
      <c r="A36" s="36">
        <v>15</v>
      </c>
      <c r="B36" s="37" t="s">
        <v>92</v>
      </c>
      <c r="C36" s="37" t="s">
        <v>50</v>
      </c>
      <c r="D36" s="37" t="s">
        <v>93</v>
      </c>
      <c r="E36" s="38" t="s">
        <v>94</v>
      </c>
      <c r="F36" s="39" t="s">
        <v>15</v>
      </c>
    </row>
    <row r="37" spans="1:6" s="29" customFormat="1" ht="18" customHeight="1">
      <c r="A37" s="36">
        <v>15</v>
      </c>
      <c r="B37" s="37" t="s">
        <v>96</v>
      </c>
      <c r="C37" s="37" t="s">
        <v>11</v>
      </c>
      <c r="D37" s="37" t="s">
        <v>97</v>
      </c>
      <c r="E37" s="38" t="s">
        <v>81</v>
      </c>
      <c r="F37" s="39" t="s">
        <v>15</v>
      </c>
    </row>
    <row r="38" spans="1:6" s="29" customFormat="1" ht="18" customHeight="1">
      <c r="A38" s="36">
        <v>16</v>
      </c>
      <c r="B38" s="37" t="s">
        <v>99</v>
      </c>
      <c r="C38" s="37" t="s">
        <v>100</v>
      </c>
      <c r="D38" s="37" t="s">
        <v>101</v>
      </c>
      <c r="E38" s="38" t="s">
        <v>102</v>
      </c>
      <c r="F38" s="39" t="s">
        <v>33</v>
      </c>
    </row>
    <row r="39" spans="1:6" s="29" customFormat="1" ht="18" customHeight="1">
      <c r="A39" s="36">
        <v>16</v>
      </c>
      <c r="B39" s="37" t="s">
        <v>99</v>
      </c>
      <c r="C39" s="37" t="s">
        <v>100</v>
      </c>
      <c r="D39" s="37" t="s">
        <v>103</v>
      </c>
      <c r="E39" s="38" t="s">
        <v>104</v>
      </c>
      <c r="F39" s="39" t="s">
        <v>15</v>
      </c>
    </row>
    <row r="40" spans="1:6" s="29" customFormat="1" ht="18" customHeight="1">
      <c r="A40" s="36">
        <v>16</v>
      </c>
      <c r="B40" s="37" t="s">
        <v>99</v>
      </c>
      <c r="C40" s="37" t="s">
        <v>100</v>
      </c>
      <c r="D40" s="37" t="s">
        <v>103</v>
      </c>
      <c r="E40" s="38" t="s">
        <v>106</v>
      </c>
      <c r="F40" s="39" t="s">
        <v>15</v>
      </c>
    </row>
    <row r="41" spans="1:6" s="29" customFormat="1" ht="18" customHeight="1">
      <c r="A41" s="36">
        <v>17</v>
      </c>
      <c r="B41" s="37" t="s">
        <v>108</v>
      </c>
      <c r="C41" s="37" t="s">
        <v>109</v>
      </c>
      <c r="D41" s="37" t="s">
        <v>110</v>
      </c>
      <c r="E41" s="38" t="s">
        <v>111</v>
      </c>
      <c r="F41" s="39" t="s">
        <v>15</v>
      </c>
    </row>
    <row r="42" spans="1:6" s="29" customFormat="1" ht="18" customHeight="1">
      <c r="A42" s="36">
        <v>17</v>
      </c>
      <c r="B42" s="37" t="s">
        <v>108</v>
      </c>
      <c r="C42" s="37" t="s">
        <v>109</v>
      </c>
      <c r="D42" s="37" t="s">
        <v>208</v>
      </c>
      <c r="E42" s="38" t="s">
        <v>111</v>
      </c>
      <c r="F42" s="39" t="s">
        <v>15</v>
      </c>
    </row>
    <row r="43" spans="1:6" s="29" customFormat="1" ht="18" customHeight="1">
      <c r="A43" s="36">
        <v>17</v>
      </c>
      <c r="B43" s="37" t="s">
        <v>108</v>
      </c>
      <c r="C43" s="37" t="s">
        <v>109</v>
      </c>
      <c r="D43" s="37" t="s">
        <v>113</v>
      </c>
      <c r="E43" s="38" t="s">
        <v>114</v>
      </c>
      <c r="F43" s="39" t="s">
        <v>15</v>
      </c>
    </row>
    <row r="44" spans="1:6" s="29" customFormat="1" ht="18" customHeight="1">
      <c r="A44" s="36">
        <v>17</v>
      </c>
      <c r="B44" s="37" t="s">
        <v>108</v>
      </c>
      <c r="C44" s="37" t="s">
        <v>109</v>
      </c>
      <c r="D44" s="37" t="s">
        <v>209</v>
      </c>
      <c r="E44" s="38" t="s">
        <v>114</v>
      </c>
      <c r="F44" s="39" t="s">
        <v>15</v>
      </c>
    </row>
    <row r="45" spans="1:6" s="29" customFormat="1" ht="18" customHeight="1">
      <c r="A45" s="36">
        <v>18</v>
      </c>
      <c r="B45" s="37" t="s">
        <v>116</v>
      </c>
      <c r="C45" s="37" t="s">
        <v>11</v>
      </c>
      <c r="D45" s="37" t="s">
        <v>117</v>
      </c>
      <c r="E45" s="38" t="s">
        <v>118</v>
      </c>
      <c r="F45" s="39" t="s">
        <v>15</v>
      </c>
    </row>
    <row r="46" spans="1:6" s="29" customFormat="1" ht="18" customHeight="1">
      <c r="A46" s="36">
        <v>19</v>
      </c>
      <c r="B46" s="37" t="s">
        <v>119</v>
      </c>
      <c r="C46" s="37" t="s">
        <v>120</v>
      </c>
      <c r="D46" s="37" t="s">
        <v>121</v>
      </c>
      <c r="E46" s="38" t="s">
        <v>122</v>
      </c>
      <c r="F46" s="39" t="s">
        <v>15</v>
      </c>
    </row>
    <row r="47" spans="1:6" s="29" customFormat="1" ht="18" customHeight="1">
      <c r="A47" s="36">
        <v>19</v>
      </c>
      <c r="B47" s="37" t="s">
        <v>119</v>
      </c>
      <c r="C47" s="37" t="s">
        <v>120</v>
      </c>
      <c r="D47" s="37" t="s">
        <v>210</v>
      </c>
      <c r="E47" s="38" t="s">
        <v>122</v>
      </c>
      <c r="F47" s="39" t="s">
        <v>15</v>
      </c>
    </row>
    <row r="48" spans="1:6" s="29" customFormat="1" ht="18" customHeight="1">
      <c r="A48" s="36">
        <v>19</v>
      </c>
      <c r="B48" s="37" t="s">
        <v>119</v>
      </c>
      <c r="C48" s="37" t="s">
        <v>120</v>
      </c>
      <c r="D48" s="37" t="s">
        <v>210</v>
      </c>
      <c r="E48" s="38" t="s">
        <v>125</v>
      </c>
      <c r="F48" s="39" t="s">
        <v>15</v>
      </c>
    </row>
    <row r="49" spans="1:6" s="29" customFormat="1" ht="18" customHeight="1">
      <c r="A49" s="36">
        <v>19</v>
      </c>
      <c r="B49" s="37" t="s">
        <v>119</v>
      </c>
      <c r="C49" s="37" t="s">
        <v>120</v>
      </c>
      <c r="D49" s="37" t="s">
        <v>124</v>
      </c>
      <c r="E49" s="38" t="s">
        <v>125</v>
      </c>
      <c r="F49" s="39" t="s">
        <v>15</v>
      </c>
    </row>
    <row r="50" spans="1:6" s="29" customFormat="1" ht="18" customHeight="1">
      <c r="A50" s="36">
        <v>19</v>
      </c>
      <c r="B50" s="37" t="s">
        <v>119</v>
      </c>
      <c r="C50" s="37" t="s">
        <v>120</v>
      </c>
      <c r="D50" s="37" t="s">
        <v>211</v>
      </c>
      <c r="E50" s="38" t="s">
        <v>125</v>
      </c>
      <c r="F50" s="39" t="s">
        <v>15</v>
      </c>
    </row>
    <row r="51" spans="1:6" s="29" customFormat="1" ht="31.5" customHeight="1">
      <c r="A51" s="36">
        <v>20</v>
      </c>
      <c r="B51" s="37" t="s">
        <v>127</v>
      </c>
      <c r="C51" s="37" t="s">
        <v>20</v>
      </c>
      <c r="D51" s="37" t="s">
        <v>128</v>
      </c>
      <c r="E51" s="38" t="s">
        <v>129</v>
      </c>
      <c r="F51" s="39" t="s">
        <v>15</v>
      </c>
    </row>
    <row r="52" spans="1:6" s="29" customFormat="1" ht="31.5" customHeight="1">
      <c r="A52" s="36">
        <v>20</v>
      </c>
      <c r="B52" s="37" t="s">
        <v>127</v>
      </c>
      <c r="C52" s="37" t="s">
        <v>212</v>
      </c>
      <c r="D52" s="37" t="s">
        <v>128</v>
      </c>
      <c r="E52" s="38" t="s">
        <v>213</v>
      </c>
      <c r="F52" s="39" t="s">
        <v>15</v>
      </c>
    </row>
    <row r="53" spans="1:6" s="29" customFormat="1" ht="18" customHeight="1">
      <c r="A53" s="36">
        <v>20</v>
      </c>
      <c r="B53" s="37" t="s">
        <v>127</v>
      </c>
      <c r="C53" s="37" t="s">
        <v>131</v>
      </c>
      <c r="D53" s="37" t="s">
        <v>132</v>
      </c>
      <c r="E53" s="38" t="s">
        <v>133</v>
      </c>
      <c r="F53" s="39" t="s">
        <v>15</v>
      </c>
    </row>
    <row r="54" spans="1:6" s="29" customFormat="1" ht="18" customHeight="1">
      <c r="A54" s="36">
        <v>20</v>
      </c>
      <c r="B54" s="37" t="s">
        <v>127</v>
      </c>
      <c r="C54" s="37" t="s">
        <v>212</v>
      </c>
      <c r="D54" s="37" t="s">
        <v>214</v>
      </c>
      <c r="E54" s="38" t="s">
        <v>133</v>
      </c>
      <c r="F54" s="39" t="s">
        <v>15</v>
      </c>
    </row>
    <row r="55" spans="1:6" s="29" customFormat="1" ht="18" customHeight="1">
      <c r="A55" s="36">
        <v>21</v>
      </c>
      <c r="B55" s="37" t="s">
        <v>135</v>
      </c>
      <c r="C55" s="37" t="s">
        <v>136</v>
      </c>
      <c r="D55" s="37" t="s">
        <v>137</v>
      </c>
      <c r="E55" s="38" t="s">
        <v>138</v>
      </c>
      <c r="F55" s="39" t="s">
        <v>15</v>
      </c>
    </row>
    <row r="56" spans="1:6" s="29" customFormat="1" ht="18" customHeight="1">
      <c r="A56" s="36">
        <v>21</v>
      </c>
      <c r="B56" s="37" t="s">
        <v>135</v>
      </c>
      <c r="C56" s="37" t="s">
        <v>136</v>
      </c>
      <c r="D56" s="37" t="s">
        <v>215</v>
      </c>
      <c r="E56" s="38" t="s">
        <v>138</v>
      </c>
      <c r="F56" s="39" t="s">
        <v>15</v>
      </c>
    </row>
    <row r="57" spans="1:6" s="29" customFormat="1" ht="18" customHeight="1">
      <c r="A57" s="36">
        <v>22</v>
      </c>
      <c r="B57" s="37" t="s">
        <v>139</v>
      </c>
      <c r="C57" s="37" t="s">
        <v>46</v>
      </c>
      <c r="D57" s="37" t="s">
        <v>140</v>
      </c>
      <c r="E57" s="38" t="s">
        <v>142</v>
      </c>
      <c r="F57" s="39" t="s">
        <v>33</v>
      </c>
    </row>
    <row r="58" spans="1:6" s="29" customFormat="1" ht="18" customHeight="1">
      <c r="A58" s="36">
        <v>22</v>
      </c>
      <c r="B58" s="37" t="s">
        <v>139</v>
      </c>
      <c r="C58" s="37" t="s">
        <v>46</v>
      </c>
      <c r="D58" s="37" t="s">
        <v>216</v>
      </c>
      <c r="E58" s="38" t="s">
        <v>142</v>
      </c>
      <c r="F58" s="39" t="s">
        <v>33</v>
      </c>
    </row>
    <row r="59" spans="1:6" s="29" customFormat="1" ht="18" customHeight="1">
      <c r="A59" s="36">
        <v>22</v>
      </c>
      <c r="B59" s="37" t="s">
        <v>139</v>
      </c>
      <c r="C59" s="37" t="s">
        <v>46</v>
      </c>
      <c r="D59" s="37" t="s">
        <v>143</v>
      </c>
      <c r="E59" s="38" t="s">
        <v>144</v>
      </c>
      <c r="F59" s="39" t="s">
        <v>15</v>
      </c>
    </row>
    <row r="60" spans="1:6" s="29" customFormat="1" ht="18" customHeight="1">
      <c r="A60" s="36">
        <v>23</v>
      </c>
      <c r="B60" s="37" t="s">
        <v>145</v>
      </c>
      <c r="C60" s="37" t="s">
        <v>11</v>
      </c>
      <c r="D60" s="37" t="s">
        <v>146</v>
      </c>
      <c r="E60" s="38" t="s">
        <v>147</v>
      </c>
      <c r="F60" s="39" t="s">
        <v>15</v>
      </c>
    </row>
    <row r="61" spans="1:6" s="29" customFormat="1" ht="18" customHeight="1">
      <c r="A61" s="36">
        <v>24</v>
      </c>
      <c r="B61" s="37" t="s">
        <v>148</v>
      </c>
      <c r="C61" s="37" t="s">
        <v>109</v>
      </c>
      <c r="D61" s="37" t="s">
        <v>149</v>
      </c>
      <c r="E61" s="38" t="s">
        <v>150</v>
      </c>
      <c r="F61" s="39" t="s">
        <v>33</v>
      </c>
    </row>
    <row r="62" spans="1:6" s="29" customFormat="1" ht="18" customHeight="1">
      <c r="A62" s="36">
        <v>24</v>
      </c>
      <c r="B62" s="37" t="s">
        <v>148</v>
      </c>
      <c r="C62" s="37" t="s">
        <v>109</v>
      </c>
      <c r="D62" s="37" t="s">
        <v>151</v>
      </c>
      <c r="E62" s="38" t="s">
        <v>152</v>
      </c>
      <c r="F62" s="39" t="s">
        <v>15</v>
      </c>
    </row>
    <row r="63" spans="1:6" s="29" customFormat="1" ht="18" customHeight="1">
      <c r="A63" s="36">
        <v>25</v>
      </c>
      <c r="B63" s="37" t="s">
        <v>153</v>
      </c>
      <c r="C63" s="37" t="s">
        <v>83</v>
      </c>
      <c r="D63" s="37" t="s">
        <v>154</v>
      </c>
      <c r="E63" s="38" t="s">
        <v>155</v>
      </c>
      <c r="F63" s="39" t="s">
        <v>15</v>
      </c>
    </row>
    <row r="64" spans="1:6" s="29" customFormat="1" ht="18" customHeight="1">
      <c r="A64" s="36">
        <v>25</v>
      </c>
      <c r="B64" s="37" t="s">
        <v>153</v>
      </c>
      <c r="C64" s="37" t="s">
        <v>83</v>
      </c>
      <c r="D64" s="37" t="s">
        <v>217</v>
      </c>
      <c r="E64" s="38" t="s">
        <v>155</v>
      </c>
      <c r="F64" s="39" t="s">
        <v>15</v>
      </c>
    </row>
    <row r="65" spans="1:6" s="29" customFormat="1" ht="18" customHeight="1">
      <c r="A65" s="36">
        <v>26</v>
      </c>
      <c r="B65" s="37" t="s">
        <v>156</v>
      </c>
      <c r="C65" s="37" t="s">
        <v>50</v>
      </c>
      <c r="D65" s="37" t="s">
        <v>157</v>
      </c>
      <c r="E65" s="38" t="s">
        <v>114</v>
      </c>
      <c r="F65" s="39" t="s">
        <v>15</v>
      </c>
    </row>
    <row r="66" spans="1:6" s="29" customFormat="1" ht="18" customHeight="1">
      <c r="A66" s="36">
        <v>26</v>
      </c>
      <c r="B66" s="37" t="s">
        <v>156</v>
      </c>
      <c r="C66" s="37" t="s">
        <v>83</v>
      </c>
      <c r="D66" s="37" t="s">
        <v>157</v>
      </c>
      <c r="E66" s="38" t="s">
        <v>88</v>
      </c>
      <c r="F66" s="39" t="s">
        <v>33</v>
      </c>
    </row>
    <row r="67" spans="1:6" s="29" customFormat="1" ht="18" customHeight="1">
      <c r="A67" s="36">
        <v>26</v>
      </c>
      <c r="B67" s="37" t="s">
        <v>156</v>
      </c>
      <c r="C67" s="37" t="s">
        <v>50</v>
      </c>
      <c r="D67" s="37" t="s">
        <v>157</v>
      </c>
      <c r="E67" s="38" t="s">
        <v>159</v>
      </c>
      <c r="F67" s="39" t="s">
        <v>15</v>
      </c>
    </row>
    <row r="68" spans="1:6" s="29" customFormat="1" ht="18" customHeight="1">
      <c r="A68" s="36">
        <v>27</v>
      </c>
      <c r="B68" s="37" t="s">
        <v>161</v>
      </c>
      <c r="C68" s="37" t="s">
        <v>162</v>
      </c>
      <c r="D68" s="37" t="s">
        <v>163</v>
      </c>
      <c r="E68" s="38" t="s">
        <v>164</v>
      </c>
      <c r="F68" s="39" t="s">
        <v>15</v>
      </c>
    </row>
    <row r="69" spans="1:6" s="29" customFormat="1" ht="18" customHeight="1">
      <c r="A69" s="36">
        <v>27</v>
      </c>
      <c r="B69" s="37" t="s">
        <v>161</v>
      </c>
      <c r="C69" s="37" t="s">
        <v>162</v>
      </c>
      <c r="D69" s="37" t="s">
        <v>163</v>
      </c>
      <c r="E69" s="38" t="s">
        <v>166</v>
      </c>
      <c r="F69" s="39" t="s">
        <v>15</v>
      </c>
    </row>
    <row r="70" spans="1:6" s="29" customFormat="1" ht="18" customHeight="1">
      <c r="A70" s="36">
        <v>27</v>
      </c>
      <c r="B70" s="37" t="s">
        <v>161</v>
      </c>
      <c r="C70" s="37" t="s">
        <v>218</v>
      </c>
      <c r="D70" s="37" t="s">
        <v>219</v>
      </c>
      <c r="E70" s="38" t="s">
        <v>166</v>
      </c>
      <c r="F70" s="39" t="s">
        <v>15</v>
      </c>
    </row>
    <row r="71" spans="1:6" s="29" customFormat="1" ht="18" customHeight="1">
      <c r="A71" s="36">
        <v>27</v>
      </c>
      <c r="B71" s="37" t="s">
        <v>161</v>
      </c>
      <c r="C71" s="37" t="s">
        <v>218</v>
      </c>
      <c r="D71" s="37" t="s">
        <v>220</v>
      </c>
      <c r="E71" s="38" t="s">
        <v>166</v>
      </c>
      <c r="F71" s="39" t="s">
        <v>15</v>
      </c>
    </row>
    <row r="72" spans="1:6" s="29" customFormat="1" ht="18" customHeight="1">
      <c r="A72" s="36">
        <v>28</v>
      </c>
      <c r="B72" s="37" t="s">
        <v>168</v>
      </c>
      <c r="C72" s="37" t="s">
        <v>50</v>
      </c>
      <c r="D72" s="37" t="s">
        <v>169</v>
      </c>
      <c r="E72" s="38" t="s">
        <v>170</v>
      </c>
      <c r="F72" s="39" t="s">
        <v>15</v>
      </c>
    </row>
    <row r="73" spans="1:6" s="29" customFormat="1" ht="18" customHeight="1">
      <c r="A73" s="36">
        <v>28</v>
      </c>
      <c r="B73" s="37" t="s">
        <v>168</v>
      </c>
      <c r="C73" s="37" t="s">
        <v>50</v>
      </c>
      <c r="D73" s="37" t="s">
        <v>221</v>
      </c>
      <c r="E73" s="38" t="s">
        <v>170</v>
      </c>
      <c r="F73" s="39" t="s">
        <v>15</v>
      </c>
    </row>
    <row r="74" spans="1:6" s="29" customFormat="1" ht="18" customHeight="1">
      <c r="A74" s="36">
        <v>28</v>
      </c>
      <c r="B74" s="37" t="s">
        <v>172</v>
      </c>
      <c r="C74" s="37" t="s">
        <v>11</v>
      </c>
      <c r="D74" s="37" t="s">
        <v>173</v>
      </c>
      <c r="E74" s="38" t="s">
        <v>174</v>
      </c>
      <c r="F74" s="39" t="s">
        <v>15</v>
      </c>
    </row>
    <row r="75" spans="1:6" s="29" customFormat="1" ht="18" customHeight="1">
      <c r="A75" s="36">
        <v>28</v>
      </c>
      <c r="B75" s="37" t="s">
        <v>172</v>
      </c>
      <c r="C75" s="37" t="s">
        <v>11</v>
      </c>
      <c r="D75" s="37" t="s">
        <v>222</v>
      </c>
      <c r="E75" s="38" t="s">
        <v>174</v>
      </c>
      <c r="F75" s="39" t="s">
        <v>15</v>
      </c>
    </row>
    <row r="76" spans="1:6" s="29" customFormat="1" ht="18" customHeight="1">
      <c r="A76" s="36">
        <v>29</v>
      </c>
      <c r="B76" s="37" t="s">
        <v>176</v>
      </c>
      <c r="C76" s="37" t="s">
        <v>50</v>
      </c>
      <c r="D76" s="37" t="s">
        <v>177</v>
      </c>
      <c r="E76" s="38" t="s">
        <v>178</v>
      </c>
      <c r="F76" s="39" t="s">
        <v>15</v>
      </c>
    </row>
    <row r="77" spans="1:6" s="29" customFormat="1" ht="18" customHeight="1">
      <c r="A77" s="36">
        <v>30</v>
      </c>
      <c r="B77" s="37" t="s">
        <v>179</v>
      </c>
      <c r="C77" s="37" t="s">
        <v>11</v>
      </c>
      <c r="D77" s="37" t="s">
        <v>180</v>
      </c>
      <c r="E77" s="38" t="s">
        <v>181</v>
      </c>
      <c r="F77" s="39" t="s">
        <v>15</v>
      </c>
    </row>
    <row r="78" spans="1:6" s="29" customFormat="1" ht="33" customHeight="1">
      <c r="A78" s="36">
        <v>31</v>
      </c>
      <c r="B78" s="37" t="s">
        <v>182</v>
      </c>
      <c r="C78" s="37" t="s">
        <v>50</v>
      </c>
      <c r="D78" s="37" t="s">
        <v>183</v>
      </c>
      <c r="E78" s="38" t="s">
        <v>184</v>
      </c>
      <c r="F78" s="39" t="s">
        <v>15</v>
      </c>
    </row>
    <row r="79" spans="1:6" s="29" customFormat="1" ht="33" customHeight="1">
      <c r="A79" s="36">
        <v>31</v>
      </c>
      <c r="B79" s="37" t="s">
        <v>182</v>
      </c>
      <c r="C79" s="37" t="s">
        <v>50</v>
      </c>
      <c r="D79" s="37" t="s">
        <v>223</v>
      </c>
      <c r="E79" s="38" t="s">
        <v>184</v>
      </c>
      <c r="F79" s="39" t="s">
        <v>15</v>
      </c>
    </row>
    <row r="80" spans="1:6" s="29" customFormat="1" ht="18" customHeight="1">
      <c r="A80" s="36">
        <v>31</v>
      </c>
      <c r="B80" s="37" t="s">
        <v>182</v>
      </c>
      <c r="C80" s="37" t="s">
        <v>50</v>
      </c>
      <c r="D80" s="37" t="s">
        <v>186</v>
      </c>
      <c r="E80" s="38" t="s">
        <v>187</v>
      </c>
      <c r="F80" s="39" t="s">
        <v>15</v>
      </c>
    </row>
    <row r="81" spans="1:6" s="29" customFormat="1" ht="18" customHeight="1">
      <c r="A81" s="36">
        <v>32</v>
      </c>
      <c r="B81" s="37" t="s">
        <v>189</v>
      </c>
      <c r="C81" s="37" t="s">
        <v>190</v>
      </c>
      <c r="D81" s="37" t="s">
        <v>191</v>
      </c>
      <c r="E81" s="38" t="s">
        <v>192</v>
      </c>
      <c r="F81" s="39" t="s">
        <v>15</v>
      </c>
    </row>
    <row r="82" spans="1:6" s="29" customFormat="1" ht="18" customHeight="1">
      <c r="A82" s="36">
        <v>33</v>
      </c>
      <c r="B82" s="37" t="s">
        <v>193</v>
      </c>
      <c r="C82" s="37" t="s">
        <v>46</v>
      </c>
      <c r="D82" s="37" t="s">
        <v>194</v>
      </c>
      <c r="E82" s="38" t="s">
        <v>195</v>
      </c>
      <c r="F82" s="39" t="s">
        <v>15</v>
      </c>
    </row>
    <row r="83" spans="1:6" s="29" customFormat="1" ht="18" customHeight="1">
      <c r="A83" s="36">
        <v>33</v>
      </c>
      <c r="B83" s="37" t="s">
        <v>193</v>
      </c>
      <c r="C83" s="37" t="s">
        <v>46</v>
      </c>
      <c r="D83" s="37" t="s">
        <v>224</v>
      </c>
      <c r="E83" s="38" t="s">
        <v>195</v>
      </c>
      <c r="F83" s="39" t="s">
        <v>15</v>
      </c>
    </row>
  </sheetData>
  <sheetProtection/>
  <mergeCells count="1">
    <mergeCell ref="A1:F1"/>
  </mergeCells>
  <printOptions/>
  <pageMargins left="0.5506944444444445" right="0.39305555555555555" top="0.4326388888888889" bottom="0.5902777777777778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4"/>
  <sheetViews>
    <sheetView zoomScaleSheetLayoutView="100" workbookViewId="0" topLeftCell="A1">
      <pane ySplit="2" topLeftCell="A30" activePane="bottomLeft" state="frozen"/>
      <selection pane="bottomLeft" activeCell="W14" sqref="W14"/>
    </sheetView>
  </sheetViews>
  <sheetFormatPr defaultColWidth="7.875" defaultRowHeight="14.25"/>
  <cols>
    <col min="1" max="1" width="7.875" style="18" customWidth="1"/>
    <col min="2" max="2" width="15.625" style="24" customWidth="1"/>
    <col min="3" max="3" width="11.875" style="24" customWidth="1"/>
    <col min="4" max="4" width="19.50390625" style="24" customWidth="1"/>
    <col min="5" max="5" width="7.875" style="24" customWidth="1"/>
    <col min="6" max="24" width="7.875" style="25" customWidth="1"/>
    <col min="25" max="25" width="11.50390625" style="25" customWidth="1"/>
    <col min="26" max="253" width="7.875" style="18" customWidth="1"/>
    <col min="254" max="16384" width="7.875" style="18" customWidth="1"/>
  </cols>
  <sheetData>
    <row r="1" spans="1:254" s="18" customFormat="1" ht="66.75" customHeight="1">
      <c r="A1" s="26" t="s">
        <v>225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" s="19" customFormat="1" ht="45" customHeight="1">
      <c r="A2" s="27" t="s">
        <v>1</v>
      </c>
      <c r="B2" s="6" t="s">
        <v>226</v>
      </c>
      <c r="C2" s="6" t="s">
        <v>3</v>
      </c>
      <c r="D2" s="6" t="s">
        <v>227</v>
      </c>
      <c r="E2" s="6" t="s">
        <v>228</v>
      </c>
      <c r="F2" s="6" t="s">
        <v>229</v>
      </c>
      <c r="G2" s="6" t="s">
        <v>230</v>
      </c>
      <c r="H2" s="6" t="s">
        <v>231</v>
      </c>
      <c r="I2" s="6" t="s">
        <v>232</v>
      </c>
      <c r="J2" s="6" t="s">
        <v>233</v>
      </c>
      <c r="K2" s="6" t="s">
        <v>234</v>
      </c>
      <c r="L2" s="6" t="s">
        <v>235</v>
      </c>
      <c r="M2" s="6" t="s">
        <v>236</v>
      </c>
      <c r="N2" s="6" t="s">
        <v>237</v>
      </c>
      <c r="O2" s="6" t="s">
        <v>238</v>
      </c>
      <c r="P2" s="6" t="s">
        <v>239</v>
      </c>
      <c r="Q2" s="6" t="s">
        <v>240</v>
      </c>
      <c r="R2" s="6" t="s">
        <v>241</v>
      </c>
      <c r="S2" s="6" t="s">
        <v>242</v>
      </c>
      <c r="T2" s="6" t="s">
        <v>243</v>
      </c>
      <c r="U2" s="6" t="s">
        <v>244</v>
      </c>
      <c r="V2" s="6" t="s">
        <v>245</v>
      </c>
      <c r="W2" s="6" t="s">
        <v>246</v>
      </c>
      <c r="X2" s="6" t="s">
        <v>247</v>
      </c>
      <c r="Y2" s="6" t="s">
        <v>248</v>
      </c>
    </row>
    <row r="3" spans="1:25" s="20" customFormat="1" ht="21" customHeight="1">
      <c r="A3" s="7">
        <v>1</v>
      </c>
      <c r="B3" s="14" t="s">
        <v>10</v>
      </c>
      <c r="C3" s="14" t="s">
        <v>11</v>
      </c>
      <c r="D3" s="14" t="s">
        <v>249</v>
      </c>
      <c r="E3" s="7" t="s">
        <v>15</v>
      </c>
      <c r="F3" s="10">
        <v>11024</v>
      </c>
      <c r="G3" s="10">
        <v>3537</v>
      </c>
      <c r="H3" s="10">
        <v>13743</v>
      </c>
      <c r="I3" s="10">
        <v>21</v>
      </c>
      <c r="J3" s="10">
        <v>490</v>
      </c>
      <c r="K3" s="10">
        <v>0</v>
      </c>
      <c r="L3" s="10">
        <v>0</v>
      </c>
      <c r="M3" s="10">
        <v>3682</v>
      </c>
      <c r="N3" s="10">
        <v>1477</v>
      </c>
      <c r="O3" s="10">
        <v>21</v>
      </c>
      <c r="P3" s="10">
        <v>1470</v>
      </c>
      <c r="Q3" s="10">
        <v>840</v>
      </c>
      <c r="R3" s="10">
        <v>3864</v>
      </c>
      <c r="S3" s="10">
        <v>8602</v>
      </c>
      <c r="T3" s="10">
        <v>0</v>
      </c>
      <c r="U3" s="10">
        <v>1057</v>
      </c>
      <c r="V3" s="10">
        <v>1932</v>
      </c>
      <c r="W3" s="10">
        <v>0</v>
      </c>
      <c r="X3" s="10">
        <v>3661</v>
      </c>
      <c r="Y3" s="10">
        <f>F3+G3+H3+I3+J3+N3+P3+Q3+R3+S3+U3+V3+X3+M3+O3</f>
        <v>55421</v>
      </c>
    </row>
    <row r="4" spans="1:25" s="21" customFormat="1" ht="27" customHeight="1">
      <c r="A4" s="11">
        <v>2</v>
      </c>
      <c r="B4" s="12" t="s">
        <v>19</v>
      </c>
      <c r="C4" s="12" t="s">
        <v>20</v>
      </c>
      <c r="D4" s="12" t="s">
        <v>250</v>
      </c>
      <c r="E4" s="11" t="s">
        <v>15</v>
      </c>
      <c r="F4" s="11">
        <v>13008</v>
      </c>
      <c r="G4" s="11">
        <v>9334</v>
      </c>
      <c r="H4" s="11">
        <v>2464</v>
      </c>
      <c r="I4" s="11">
        <v>70</v>
      </c>
      <c r="J4" s="11">
        <v>322</v>
      </c>
      <c r="K4" s="11">
        <v>242</v>
      </c>
      <c r="L4" s="11">
        <v>770</v>
      </c>
      <c r="M4" s="11">
        <v>1750</v>
      </c>
      <c r="N4" s="11">
        <v>434</v>
      </c>
      <c r="O4" s="11">
        <v>728</v>
      </c>
      <c r="P4" s="11">
        <v>749</v>
      </c>
      <c r="Q4" s="11">
        <v>791</v>
      </c>
      <c r="R4" s="11">
        <v>2233</v>
      </c>
      <c r="S4" s="11">
        <v>3514</v>
      </c>
      <c r="T4" s="11">
        <v>700</v>
      </c>
      <c r="U4" s="11">
        <v>105</v>
      </c>
      <c r="V4" s="11">
        <v>2889</v>
      </c>
      <c r="W4" s="11">
        <v>7</v>
      </c>
      <c r="X4" s="11">
        <v>3079</v>
      </c>
      <c r="Y4" s="11">
        <f>F4+G4+H4+I4+J4+M4+N4+O4+P4+Q4+R4+S4+T4+U4+V4+W4+X4+K4+L4</f>
        <v>43189</v>
      </c>
    </row>
    <row r="5" spans="1:25" s="22" customFormat="1" ht="21" customHeight="1">
      <c r="A5" s="10">
        <v>3</v>
      </c>
      <c r="B5" s="12" t="s">
        <v>29</v>
      </c>
      <c r="C5" s="12" t="s">
        <v>30</v>
      </c>
      <c r="D5" s="12" t="s">
        <v>251</v>
      </c>
      <c r="E5" s="10" t="s">
        <v>15</v>
      </c>
      <c r="F5" s="10">
        <v>167088</v>
      </c>
      <c r="G5" s="10">
        <v>30625</v>
      </c>
      <c r="H5" s="10">
        <v>231700</v>
      </c>
      <c r="I5" s="10">
        <v>0</v>
      </c>
      <c r="J5" s="10">
        <v>70</v>
      </c>
      <c r="K5" s="10">
        <v>0</v>
      </c>
      <c r="L5" s="10">
        <v>0</v>
      </c>
      <c r="M5" s="10">
        <v>10500</v>
      </c>
      <c r="N5" s="10">
        <v>1400</v>
      </c>
      <c r="O5" s="10">
        <v>77805</v>
      </c>
      <c r="P5" s="10">
        <v>19600</v>
      </c>
      <c r="Q5" s="10">
        <v>0</v>
      </c>
      <c r="R5" s="10">
        <v>207165</v>
      </c>
      <c r="S5" s="10">
        <v>18970</v>
      </c>
      <c r="T5" s="10">
        <v>28000</v>
      </c>
      <c r="U5" s="10">
        <v>0</v>
      </c>
      <c r="V5" s="10">
        <v>1050</v>
      </c>
      <c r="W5" s="10">
        <v>35</v>
      </c>
      <c r="X5" s="10">
        <v>0</v>
      </c>
      <c r="Y5" s="10">
        <f>F5+G5+H5+J5+M5+N5+O5+P5+R5+S5+T5+V5+W5</f>
        <v>794008</v>
      </c>
    </row>
    <row r="6" spans="1:25" s="22" customFormat="1" ht="21" customHeight="1">
      <c r="A6" s="10">
        <v>4</v>
      </c>
      <c r="B6" s="12" t="s">
        <v>35</v>
      </c>
      <c r="C6" s="12" t="s">
        <v>11</v>
      </c>
      <c r="D6" s="12" t="s">
        <v>252</v>
      </c>
      <c r="E6" s="10" t="s">
        <v>15</v>
      </c>
      <c r="F6" s="10">
        <v>27515</v>
      </c>
      <c r="G6" s="10">
        <v>36004</v>
      </c>
      <c r="H6" s="10">
        <v>31641</v>
      </c>
      <c r="I6" s="10">
        <v>609</v>
      </c>
      <c r="J6" s="10">
        <v>3315</v>
      </c>
      <c r="K6" s="10">
        <v>4963</v>
      </c>
      <c r="L6" s="10">
        <v>2804</v>
      </c>
      <c r="M6" s="10">
        <v>5009</v>
      </c>
      <c r="N6" s="10">
        <v>29719</v>
      </c>
      <c r="O6" s="10">
        <v>7106</v>
      </c>
      <c r="P6" s="10">
        <v>2482</v>
      </c>
      <c r="Q6" s="10">
        <v>3521</v>
      </c>
      <c r="R6" s="10">
        <v>2986</v>
      </c>
      <c r="S6" s="10">
        <v>7818</v>
      </c>
      <c r="T6" s="10">
        <v>3108</v>
      </c>
      <c r="U6" s="10">
        <v>287</v>
      </c>
      <c r="V6" s="10">
        <v>18088</v>
      </c>
      <c r="W6" s="10">
        <v>1148</v>
      </c>
      <c r="X6" s="10">
        <v>8217</v>
      </c>
      <c r="Y6" s="10">
        <f>F6+G6+H6+I6+J6+K6+L6+M6+N6+O6+P6+Q6+R6+S6+T6+U6+V6+W6+X6</f>
        <v>196340</v>
      </c>
    </row>
    <row r="7" spans="1:25" s="22" customFormat="1" ht="21" customHeight="1">
      <c r="A7" s="10">
        <v>5</v>
      </c>
      <c r="B7" s="12" t="s">
        <v>41</v>
      </c>
      <c r="C7" s="12" t="s">
        <v>42</v>
      </c>
      <c r="D7" s="12" t="s">
        <v>253</v>
      </c>
      <c r="E7" s="10" t="s">
        <v>15</v>
      </c>
      <c r="F7" s="10">
        <v>238080</v>
      </c>
      <c r="G7" s="10">
        <v>175334</v>
      </c>
      <c r="H7" s="10">
        <v>35400</v>
      </c>
      <c r="I7" s="10">
        <v>0</v>
      </c>
      <c r="J7" s="10">
        <v>1200</v>
      </c>
      <c r="K7" s="10">
        <v>0</v>
      </c>
      <c r="L7" s="10">
        <v>25</v>
      </c>
      <c r="M7" s="10">
        <v>22175</v>
      </c>
      <c r="N7" s="10">
        <v>0</v>
      </c>
      <c r="O7" s="10">
        <v>1000</v>
      </c>
      <c r="P7" s="10">
        <v>2400</v>
      </c>
      <c r="Q7" s="10">
        <v>2140</v>
      </c>
      <c r="R7" s="10">
        <v>27000</v>
      </c>
      <c r="S7" s="10">
        <v>75</v>
      </c>
      <c r="T7" s="10">
        <v>1320</v>
      </c>
      <c r="U7" s="10">
        <v>0</v>
      </c>
      <c r="V7" s="10">
        <v>10385</v>
      </c>
      <c r="W7" s="10">
        <v>500</v>
      </c>
      <c r="X7" s="10">
        <v>24728</v>
      </c>
      <c r="Y7" s="10">
        <f>F7+G7+H7+J7+L7+M7+O7+P7+Q7+R7+S7+T7+V7+W7+X7</f>
        <v>541762</v>
      </c>
    </row>
    <row r="8" spans="1:25" s="22" customFormat="1" ht="21" customHeight="1">
      <c r="A8" s="10">
        <v>6</v>
      </c>
      <c r="B8" s="12" t="s">
        <v>45</v>
      </c>
      <c r="C8" s="12" t="s">
        <v>46</v>
      </c>
      <c r="D8" s="12" t="s">
        <v>254</v>
      </c>
      <c r="E8" s="10" t="s">
        <v>15</v>
      </c>
      <c r="F8" s="10">
        <v>14</v>
      </c>
      <c r="G8" s="10">
        <v>21</v>
      </c>
      <c r="H8" s="10">
        <v>700</v>
      </c>
      <c r="I8" s="10">
        <v>0</v>
      </c>
      <c r="J8" s="10">
        <v>0</v>
      </c>
      <c r="K8" s="10">
        <v>0</v>
      </c>
      <c r="L8" s="10">
        <v>721</v>
      </c>
      <c r="M8" s="10">
        <v>56</v>
      </c>
      <c r="N8" s="10">
        <v>672</v>
      </c>
      <c r="O8" s="10">
        <v>0</v>
      </c>
      <c r="P8" s="10">
        <v>0</v>
      </c>
      <c r="Q8" s="10">
        <v>140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1496</v>
      </c>
      <c r="Y8" s="10">
        <f>F8+G8+H8+L8+M8+N8+Q8+X8</f>
        <v>3820</v>
      </c>
    </row>
    <row r="9" spans="1:25" s="22" customFormat="1" ht="21" customHeight="1">
      <c r="A9" s="10">
        <v>7</v>
      </c>
      <c r="B9" s="12" t="s">
        <v>49</v>
      </c>
      <c r="C9" s="12" t="s">
        <v>50</v>
      </c>
      <c r="D9" s="12" t="s">
        <v>255</v>
      </c>
      <c r="E9" s="10" t="s">
        <v>15</v>
      </c>
      <c r="F9" s="10">
        <v>3283</v>
      </c>
      <c r="G9" s="10">
        <v>2716</v>
      </c>
      <c r="H9" s="10">
        <v>2338</v>
      </c>
      <c r="I9" s="10">
        <v>1204</v>
      </c>
      <c r="J9" s="10">
        <v>91</v>
      </c>
      <c r="K9" s="10">
        <v>1305</v>
      </c>
      <c r="L9" s="10">
        <v>854</v>
      </c>
      <c r="M9" s="10">
        <v>6230</v>
      </c>
      <c r="N9" s="10">
        <v>1442</v>
      </c>
      <c r="O9" s="10">
        <v>1428</v>
      </c>
      <c r="P9" s="10">
        <v>2366</v>
      </c>
      <c r="Q9" s="10">
        <v>1631</v>
      </c>
      <c r="R9" s="10">
        <v>11534</v>
      </c>
      <c r="S9" s="10">
        <v>2142</v>
      </c>
      <c r="T9" s="10">
        <v>420</v>
      </c>
      <c r="U9" s="10">
        <v>0</v>
      </c>
      <c r="V9" s="10">
        <v>4284</v>
      </c>
      <c r="W9" s="10">
        <v>336</v>
      </c>
      <c r="X9" s="10">
        <v>693</v>
      </c>
      <c r="Y9" s="10">
        <f>F9+G9+H9+I9+J9+K9+L9+M9+N9+O9+P9+Q9+R9+S9+T9+V9+W9+X9</f>
        <v>44297</v>
      </c>
    </row>
    <row r="10" spans="1:25" s="20" customFormat="1" ht="27" customHeight="1">
      <c r="A10" s="7">
        <v>8</v>
      </c>
      <c r="B10" s="8" t="s">
        <v>53</v>
      </c>
      <c r="C10" s="8" t="s">
        <v>54</v>
      </c>
      <c r="D10" s="8" t="s">
        <v>256</v>
      </c>
      <c r="E10" s="7" t="s">
        <v>15</v>
      </c>
      <c r="F10" s="10">
        <v>2400</v>
      </c>
      <c r="G10" s="10">
        <v>5221</v>
      </c>
      <c r="H10" s="10">
        <v>2790</v>
      </c>
      <c r="I10" s="10">
        <v>0</v>
      </c>
      <c r="J10" s="10">
        <v>1250</v>
      </c>
      <c r="K10" s="10">
        <v>0</v>
      </c>
      <c r="L10" s="10">
        <v>0</v>
      </c>
      <c r="M10" s="10">
        <v>1050</v>
      </c>
      <c r="N10" s="10">
        <v>1800</v>
      </c>
      <c r="O10" s="10">
        <v>0</v>
      </c>
      <c r="P10" s="10">
        <v>2100</v>
      </c>
      <c r="Q10" s="10">
        <v>50</v>
      </c>
      <c r="R10" s="10">
        <v>100</v>
      </c>
      <c r="S10" s="10">
        <v>6125</v>
      </c>
      <c r="T10" s="10">
        <v>0</v>
      </c>
      <c r="U10" s="10">
        <v>250</v>
      </c>
      <c r="V10" s="10">
        <v>2530</v>
      </c>
      <c r="W10" s="10">
        <v>1500</v>
      </c>
      <c r="X10" s="10">
        <v>0</v>
      </c>
      <c r="Y10" s="10">
        <f>F10+G10+H10+J10+M10+N10+P10+Q10+R10+S10+U10+V10+W10</f>
        <v>27166</v>
      </c>
    </row>
    <row r="11" spans="1:25" s="23" customFormat="1" ht="30" customHeight="1">
      <c r="A11" s="7">
        <v>9</v>
      </c>
      <c r="B11" s="8" t="s">
        <v>53</v>
      </c>
      <c r="C11" s="8" t="s">
        <v>57</v>
      </c>
      <c r="D11" s="8" t="s">
        <v>257</v>
      </c>
      <c r="E11" s="16" t="s">
        <v>33</v>
      </c>
      <c r="F11" s="11">
        <v>19723</v>
      </c>
      <c r="G11" s="11">
        <v>16410</v>
      </c>
      <c r="H11" s="11">
        <v>500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600</v>
      </c>
      <c r="P11" s="11">
        <v>0</v>
      </c>
      <c r="Q11" s="11">
        <v>0</v>
      </c>
      <c r="R11" s="11">
        <v>3360</v>
      </c>
      <c r="S11" s="11">
        <v>5950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f>F11+G11+H11+O11+R11+S11</f>
        <v>46543</v>
      </c>
    </row>
    <row r="12" spans="1:25" s="20" customFormat="1" ht="27" customHeight="1">
      <c r="A12" s="7">
        <v>9</v>
      </c>
      <c r="B12" s="8" t="s">
        <v>258</v>
      </c>
      <c r="C12" s="8" t="s">
        <v>54</v>
      </c>
      <c r="D12" s="8" t="s">
        <v>259</v>
      </c>
      <c r="E12" s="7" t="s">
        <v>15</v>
      </c>
      <c r="F12" s="10">
        <v>280</v>
      </c>
      <c r="G12" s="10">
        <v>1942</v>
      </c>
      <c r="H12" s="10">
        <v>0</v>
      </c>
      <c r="I12" s="10">
        <v>3250</v>
      </c>
      <c r="J12" s="10">
        <v>0</v>
      </c>
      <c r="K12" s="10">
        <v>0</v>
      </c>
      <c r="L12" s="10">
        <v>50</v>
      </c>
      <c r="M12" s="10">
        <v>15</v>
      </c>
      <c r="N12" s="10">
        <v>0</v>
      </c>
      <c r="O12" s="10">
        <v>0</v>
      </c>
      <c r="P12" s="10">
        <v>0</v>
      </c>
      <c r="Q12" s="10">
        <v>2900</v>
      </c>
      <c r="R12" s="10">
        <v>0</v>
      </c>
      <c r="S12" s="10">
        <v>2250</v>
      </c>
      <c r="T12" s="10">
        <v>10000</v>
      </c>
      <c r="U12" s="10">
        <v>0</v>
      </c>
      <c r="V12" s="10">
        <v>0</v>
      </c>
      <c r="W12" s="10">
        <v>0</v>
      </c>
      <c r="X12" s="10">
        <v>0</v>
      </c>
      <c r="Y12" s="10">
        <f>F12+G12+I12+L12+M12+Q12+S12+T12</f>
        <v>20687</v>
      </c>
    </row>
    <row r="13" spans="1:25" s="23" customFormat="1" ht="30" customHeight="1">
      <c r="A13" s="16">
        <v>10</v>
      </c>
      <c r="B13" s="8" t="s">
        <v>67</v>
      </c>
      <c r="C13" s="8" t="s">
        <v>50</v>
      </c>
      <c r="D13" s="8" t="s">
        <v>260</v>
      </c>
      <c r="E13" s="16" t="s">
        <v>15</v>
      </c>
      <c r="F13" s="11">
        <v>0</v>
      </c>
      <c r="G13" s="11">
        <v>25</v>
      </c>
      <c r="H13" s="11">
        <v>0</v>
      </c>
      <c r="I13" s="11">
        <v>50</v>
      </c>
      <c r="J13" s="11">
        <v>865</v>
      </c>
      <c r="K13" s="11">
        <v>0</v>
      </c>
      <c r="L13" s="11">
        <v>0</v>
      </c>
      <c r="M13" s="11">
        <v>7500</v>
      </c>
      <c r="N13" s="11">
        <v>200</v>
      </c>
      <c r="O13" s="11">
        <v>8400</v>
      </c>
      <c r="P13" s="11">
        <v>4100</v>
      </c>
      <c r="Q13" s="11">
        <v>0</v>
      </c>
      <c r="R13" s="11">
        <v>0</v>
      </c>
      <c r="S13" s="11">
        <v>275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f>G13+I13+J13+M13+N13+O13+P13+S13</f>
        <v>21415</v>
      </c>
    </row>
    <row r="14" spans="1:25" s="23" customFormat="1" ht="27" customHeight="1">
      <c r="A14" s="16">
        <v>11</v>
      </c>
      <c r="B14" s="8" t="s">
        <v>261</v>
      </c>
      <c r="C14" s="8" t="s">
        <v>54</v>
      </c>
      <c r="D14" s="8" t="s">
        <v>262</v>
      </c>
      <c r="E14" s="16" t="s">
        <v>15</v>
      </c>
      <c r="F14" s="11">
        <v>3905</v>
      </c>
      <c r="G14" s="11">
        <v>1145</v>
      </c>
      <c r="H14" s="11">
        <v>0</v>
      </c>
      <c r="I14" s="11">
        <v>0</v>
      </c>
      <c r="J14" s="11">
        <v>0</v>
      </c>
      <c r="K14" s="11">
        <v>1500</v>
      </c>
      <c r="L14" s="11">
        <v>0</v>
      </c>
      <c r="M14" s="11">
        <v>265</v>
      </c>
      <c r="N14" s="11">
        <v>3450</v>
      </c>
      <c r="O14" s="11">
        <v>0</v>
      </c>
      <c r="P14" s="11">
        <v>50</v>
      </c>
      <c r="Q14" s="11">
        <v>100</v>
      </c>
      <c r="R14" s="11">
        <v>650</v>
      </c>
      <c r="S14" s="11">
        <v>18625</v>
      </c>
      <c r="T14" s="11">
        <v>0</v>
      </c>
      <c r="U14" s="11">
        <v>0</v>
      </c>
      <c r="V14" s="11">
        <v>330</v>
      </c>
      <c r="W14" s="11">
        <v>0</v>
      </c>
      <c r="X14" s="11">
        <v>0</v>
      </c>
      <c r="Y14" s="11">
        <f>F14+G14+K14+M14+N14+P14+Q14+R14+S14+V14</f>
        <v>30020</v>
      </c>
    </row>
    <row r="15" spans="1:25" s="20" customFormat="1" ht="21" customHeight="1">
      <c r="A15" s="7">
        <v>12</v>
      </c>
      <c r="B15" s="8" t="s">
        <v>76</v>
      </c>
      <c r="C15" s="8" t="s">
        <v>57</v>
      </c>
      <c r="D15" s="8" t="s">
        <v>263</v>
      </c>
      <c r="E15" s="7" t="s">
        <v>15</v>
      </c>
      <c r="F15" s="10">
        <v>3374</v>
      </c>
      <c r="G15" s="10">
        <v>3084</v>
      </c>
      <c r="H15" s="10">
        <v>517</v>
      </c>
      <c r="I15" s="10">
        <v>5</v>
      </c>
      <c r="J15" s="10"/>
      <c r="K15" s="10">
        <v>150</v>
      </c>
      <c r="L15" s="10">
        <v>24</v>
      </c>
      <c r="M15" s="10">
        <v>75</v>
      </c>
      <c r="N15" s="10">
        <v>135</v>
      </c>
      <c r="O15" s="10">
        <v>50</v>
      </c>
      <c r="P15" s="10">
        <v>65</v>
      </c>
      <c r="Q15" s="10"/>
      <c r="R15" s="10">
        <v>95</v>
      </c>
      <c r="S15" s="10">
        <v>308</v>
      </c>
      <c r="T15" s="10">
        <v>74</v>
      </c>
      <c r="U15" s="10"/>
      <c r="V15" s="10">
        <v>150</v>
      </c>
      <c r="W15" s="10">
        <v>5</v>
      </c>
      <c r="X15" s="10">
        <v>403</v>
      </c>
      <c r="Y15" s="10">
        <f>F15+G15+H15+I15+K15+L15+M15+N15+O15+P15+R15+S15+T15+V15+W15+X15</f>
        <v>8514</v>
      </c>
    </row>
    <row r="16" spans="1:25" s="20" customFormat="1" ht="21" customHeight="1">
      <c r="A16" s="7">
        <v>13</v>
      </c>
      <c r="B16" s="14" t="s">
        <v>79</v>
      </c>
      <c r="C16" s="14" t="s">
        <v>83</v>
      </c>
      <c r="D16" s="14" t="s">
        <v>253</v>
      </c>
      <c r="E16" s="7" t="s">
        <v>15</v>
      </c>
      <c r="F16" s="10">
        <v>0</v>
      </c>
      <c r="G16" s="10">
        <v>51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51</v>
      </c>
    </row>
    <row r="17" spans="1:25" s="23" customFormat="1" ht="21" customHeight="1">
      <c r="A17" s="7"/>
      <c r="B17" s="8" t="s">
        <v>79</v>
      </c>
      <c r="C17" s="8" t="s">
        <v>50</v>
      </c>
      <c r="D17" s="8" t="s">
        <v>253</v>
      </c>
      <c r="E17" s="16" t="s">
        <v>33</v>
      </c>
      <c r="F17" s="11">
        <v>363</v>
      </c>
      <c r="G17" s="11">
        <v>242</v>
      </c>
      <c r="H17" s="11">
        <v>21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14</v>
      </c>
      <c r="T17" s="11">
        <v>0</v>
      </c>
      <c r="U17" s="11">
        <v>0</v>
      </c>
      <c r="V17" s="11">
        <v>0</v>
      </c>
      <c r="W17" s="11">
        <v>0</v>
      </c>
      <c r="X17" s="11">
        <v>10</v>
      </c>
      <c r="Y17" s="11">
        <f>F17+G17+H17+S17+X17</f>
        <v>650</v>
      </c>
    </row>
    <row r="18" spans="1:25" s="23" customFormat="1" ht="21" customHeight="1">
      <c r="A18" s="16">
        <v>14</v>
      </c>
      <c r="B18" s="8" t="s">
        <v>86</v>
      </c>
      <c r="C18" s="8" t="s">
        <v>83</v>
      </c>
      <c r="D18" s="8" t="s">
        <v>264</v>
      </c>
      <c r="E18" s="16" t="s">
        <v>15</v>
      </c>
      <c r="F18" s="11">
        <v>15</v>
      </c>
      <c r="G18" s="11">
        <v>41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f>F18+G18</f>
        <v>56</v>
      </c>
    </row>
    <row r="19" spans="1:25" s="23" customFormat="1" ht="21" customHeight="1">
      <c r="A19" s="16"/>
      <c r="B19" s="8" t="s">
        <v>86</v>
      </c>
      <c r="C19" s="8" t="s">
        <v>50</v>
      </c>
      <c r="D19" s="14" t="s">
        <v>265</v>
      </c>
      <c r="E19" s="16" t="s">
        <v>33</v>
      </c>
      <c r="F19" s="11">
        <v>250</v>
      </c>
      <c r="G19" s="11">
        <v>50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11">
        <v>0</v>
      </c>
      <c r="X19" s="11">
        <v>0</v>
      </c>
      <c r="Y19" s="11">
        <v>300</v>
      </c>
    </row>
    <row r="20" spans="1:25" s="23" customFormat="1" ht="21" customHeight="1">
      <c r="A20" s="16">
        <v>15</v>
      </c>
      <c r="B20" s="8" t="s">
        <v>92</v>
      </c>
      <c r="C20" s="8" t="s">
        <v>50</v>
      </c>
      <c r="D20" s="8" t="s">
        <v>266</v>
      </c>
      <c r="E20" s="16" t="s">
        <v>15</v>
      </c>
      <c r="F20" s="11">
        <v>31017</v>
      </c>
      <c r="G20" s="11">
        <v>5320</v>
      </c>
      <c r="H20" s="11">
        <v>2397</v>
      </c>
      <c r="I20" s="11">
        <v>0</v>
      </c>
      <c r="J20" s="11">
        <v>0</v>
      </c>
      <c r="K20" s="11">
        <v>516</v>
      </c>
      <c r="L20" s="11">
        <v>0</v>
      </c>
      <c r="M20" s="11">
        <v>294</v>
      </c>
      <c r="N20" s="11">
        <v>1120</v>
      </c>
      <c r="O20" s="11">
        <v>70</v>
      </c>
      <c r="P20" s="11">
        <v>1064</v>
      </c>
      <c r="Q20" s="11">
        <v>70</v>
      </c>
      <c r="R20" s="11">
        <v>105</v>
      </c>
      <c r="S20" s="11">
        <v>329</v>
      </c>
      <c r="T20" s="11">
        <v>0</v>
      </c>
      <c r="U20" s="11">
        <v>35</v>
      </c>
      <c r="V20" s="11">
        <v>4907</v>
      </c>
      <c r="W20" s="11">
        <v>0</v>
      </c>
      <c r="X20" s="11">
        <v>0</v>
      </c>
      <c r="Y20" s="11">
        <f>F20+G20+H20+K20+M20+N20+O20+P20+Q20+R20+S20+U20+V20</f>
        <v>47244</v>
      </c>
    </row>
    <row r="21" spans="1:25" s="23" customFormat="1" ht="21" customHeight="1">
      <c r="A21" s="16"/>
      <c r="B21" s="8" t="s">
        <v>96</v>
      </c>
      <c r="C21" s="8" t="s">
        <v>11</v>
      </c>
      <c r="D21" s="8" t="s">
        <v>267</v>
      </c>
      <c r="E21" s="16" t="s">
        <v>15</v>
      </c>
      <c r="F21" s="11">
        <v>703</v>
      </c>
      <c r="G21" s="11">
        <v>745</v>
      </c>
      <c r="H21" s="11">
        <v>8638</v>
      </c>
      <c r="I21" s="11">
        <v>0</v>
      </c>
      <c r="J21" s="11">
        <v>280</v>
      </c>
      <c r="K21" s="11">
        <v>63</v>
      </c>
      <c r="L21" s="11">
        <v>329</v>
      </c>
      <c r="M21" s="11">
        <v>0</v>
      </c>
      <c r="N21" s="11">
        <v>350</v>
      </c>
      <c r="O21" s="11">
        <v>560</v>
      </c>
      <c r="P21" s="11">
        <v>630</v>
      </c>
      <c r="Q21" s="11">
        <v>427</v>
      </c>
      <c r="R21" s="11">
        <v>2121</v>
      </c>
      <c r="S21" s="11">
        <v>154</v>
      </c>
      <c r="T21" s="11">
        <v>4</v>
      </c>
      <c r="U21" s="11">
        <v>0</v>
      </c>
      <c r="V21" s="11">
        <v>1015</v>
      </c>
      <c r="W21" s="11">
        <v>0</v>
      </c>
      <c r="X21" s="11">
        <v>971</v>
      </c>
      <c r="Y21" s="11">
        <f>F21+G21+H21+J21+K21+L21+N21+O21+P21+Q21+R21+S21+T21+V21+X21</f>
        <v>16990</v>
      </c>
    </row>
    <row r="22" spans="1:25" s="23" customFormat="1" ht="21" customHeight="1">
      <c r="A22" s="16">
        <v>16</v>
      </c>
      <c r="B22" s="8" t="s">
        <v>99</v>
      </c>
      <c r="C22" s="8" t="s">
        <v>100</v>
      </c>
      <c r="D22" s="8" t="s">
        <v>268</v>
      </c>
      <c r="E22" s="16" t="s">
        <v>33</v>
      </c>
      <c r="F22" s="11">
        <v>330771</v>
      </c>
      <c r="G22" s="11">
        <v>64093</v>
      </c>
      <c r="H22" s="11">
        <v>52990</v>
      </c>
      <c r="I22" s="11">
        <v>42</v>
      </c>
      <c r="J22" s="11">
        <v>8400</v>
      </c>
      <c r="K22" s="11">
        <v>0</v>
      </c>
      <c r="L22" s="11">
        <v>0</v>
      </c>
      <c r="M22" s="11">
        <v>53651</v>
      </c>
      <c r="N22" s="11">
        <v>86660</v>
      </c>
      <c r="O22" s="11">
        <v>0</v>
      </c>
      <c r="P22" s="11">
        <v>72730</v>
      </c>
      <c r="Q22" s="11">
        <v>2240</v>
      </c>
      <c r="R22" s="11">
        <v>54990</v>
      </c>
      <c r="S22" s="11">
        <v>24640</v>
      </c>
      <c r="T22" s="11">
        <v>0</v>
      </c>
      <c r="U22" s="11">
        <v>0</v>
      </c>
      <c r="V22" s="11">
        <v>3430</v>
      </c>
      <c r="W22" s="11">
        <v>3150</v>
      </c>
      <c r="X22" s="11">
        <v>16940</v>
      </c>
      <c r="Y22" s="11">
        <f>F22+G22+H22+I22+J22+M22+N22+P22+Q22+R22+S22+V22+W22+X22</f>
        <v>774727</v>
      </c>
    </row>
    <row r="23" spans="1:25" s="20" customFormat="1" ht="21" customHeight="1">
      <c r="A23" s="16"/>
      <c r="B23" s="8" t="s">
        <v>99</v>
      </c>
      <c r="C23" s="8" t="s">
        <v>100</v>
      </c>
      <c r="D23" s="8" t="s">
        <v>268</v>
      </c>
      <c r="E23" s="7" t="s">
        <v>15</v>
      </c>
      <c r="F23" s="10">
        <v>216090</v>
      </c>
      <c r="G23" s="10">
        <v>48659</v>
      </c>
      <c r="H23" s="10">
        <v>74200</v>
      </c>
      <c r="I23" s="10">
        <v>9870</v>
      </c>
      <c r="J23" s="10">
        <v>21735</v>
      </c>
      <c r="K23" s="10">
        <v>2002</v>
      </c>
      <c r="L23" s="10">
        <v>700</v>
      </c>
      <c r="M23" s="10">
        <v>35265</v>
      </c>
      <c r="N23" s="10">
        <v>1190</v>
      </c>
      <c r="O23" s="10">
        <v>9800</v>
      </c>
      <c r="P23" s="10">
        <v>25690</v>
      </c>
      <c r="Q23" s="10">
        <v>21140</v>
      </c>
      <c r="R23" s="10">
        <v>2445</v>
      </c>
      <c r="S23" s="10">
        <v>4130</v>
      </c>
      <c r="T23" s="10">
        <v>0</v>
      </c>
      <c r="U23" s="10">
        <v>140</v>
      </c>
      <c r="V23" s="10">
        <v>294</v>
      </c>
      <c r="W23" s="10">
        <v>0</v>
      </c>
      <c r="X23" s="10">
        <v>38220</v>
      </c>
      <c r="Y23" s="10">
        <f>F23+G23+H23+I23+J23+K23+L23+M23+N23+O23+P23+Q23+R23+S23+U23+V23+X23</f>
        <v>511570</v>
      </c>
    </row>
    <row r="24" spans="1:25" s="20" customFormat="1" ht="21" customHeight="1">
      <c r="A24" s="7">
        <v>17</v>
      </c>
      <c r="B24" s="8" t="s">
        <v>108</v>
      </c>
      <c r="C24" s="8" t="s">
        <v>109</v>
      </c>
      <c r="D24" s="8" t="s">
        <v>255</v>
      </c>
      <c r="E24" s="7" t="s">
        <v>15</v>
      </c>
      <c r="F24" s="10">
        <v>7000</v>
      </c>
      <c r="G24" s="10">
        <v>0</v>
      </c>
      <c r="H24" s="10">
        <v>8190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35</v>
      </c>
      <c r="P24" s="10">
        <v>4200</v>
      </c>
      <c r="Q24" s="10">
        <v>140</v>
      </c>
      <c r="R24" s="10">
        <v>1103</v>
      </c>
      <c r="S24" s="10">
        <v>24780</v>
      </c>
      <c r="T24" s="10">
        <v>0</v>
      </c>
      <c r="U24" s="10">
        <v>0</v>
      </c>
      <c r="V24" s="10">
        <v>196</v>
      </c>
      <c r="W24" s="10">
        <v>35</v>
      </c>
      <c r="X24" s="10">
        <v>0</v>
      </c>
      <c r="Y24" s="10">
        <f>F24+H24+O24+P24+Q24+R24+S24+V24+W24</f>
        <v>45679</v>
      </c>
    </row>
    <row r="25" spans="1:25" s="20" customFormat="1" ht="21" customHeight="1">
      <c r="A25" s="7">
        <v>18</v>
      </c>
      <c r="B25" s="8" t="s">
        <v>116</v>
      </c>
      <c r="C25" s="8" t="s">
        <v>11</v>
      </c>
      <c r="D25" s="8" t="s">
        <v>269</v>
      </c>
      <c r="E25" s="7" t="s">
        <v>15</v>
      </c>
      <c r="F25" s="10">
        <v>17288</v>
      </c>
      <c r="G25" s="10">
        <v>20352</v>
      </c>
      <c r="H25" s="10">
        <v>3863</v>
      </c>
      <c r="I25" s="10">
        <v>25</v>
      </c>
      <c r="J25" s="10">
        <v>950</v>
      </c>
      <c r="K25" s="10">
        <v>353</v>
      </c>
      <c r="L25" s="10">
        <v>500</v>
      </c>
      <c r="M25" s="10">
        <v>180</v>
      </c>
      <c r="N25" s="10">
        <v>250</v>
      </c>
      <c r="O25" s="10">
        <v>730</v>
      </c>
      <c r="P25" s="10">
        <v>4</v>
      </c>
      <c r="Q25" s="10">
        <v>60</v>
      </c>
      <c r="R25" s="10">
        <v>130</v>
      </c>
      <c r="S25" s="10">
        <v>2505</v>
      </c>
      <c r="T25" s="10">
        <v>500</v>
      </c>
      <c r="U25" s="10">
        <v>30</v>
      </c>
      <c r="V25" s="10">
        <v>625</v>
      </c>
      <c r="W25" s="10">
        <v>45</v>
      </c>
      <c r="X25" s="10">
        <v>7285</v>
      </c>
      <c r="Y25" s="10">
        <f>F25+G25+H25+I25+J25+K25+L25+M25+N25+O25+P25+Q25+R25+S25+T25+U25+V25+W25+X25</f>
        <v>55675</v>
      </c>
    </row>
    <row r="26" spans="1:25" s="20" customFormat="1" ht="21" customHeight="1">
      <c r="A26" s="7">
        <v>19</v>
      </c>
      <c r="B26" s="8" t="s">
        <v>119</v>
      </c>
      <c r="C26" s="8" t="s">
        <v>120</v>
      </c>
      <c r="D26" s="8" t="s">
        <v>270</v>
      </c>
      <c r="E26" s="7" t="s">
        <v>15</v>
      </c>
      <c r="F26" s="10">
        <v>209552</v>
      </c>
      <c r="G26" s="10">
        <v>4816</v>
      </c>
      <c r="H26" s="10">
        <v>28000</v>
      </c>
      <c r="I26" s="10">
        <v>0</v>
      </c>
      <c r="J26" s="10">
        <v>0</v>
      </c>
      <c r="K26" s="10">
        <v>0</v>
      </c>
      <c r="L26" s="10">
        <v>0</v>
      </c>
      <c r="M26" s="10">
        <v>2800</v>
      </c>
      <c r="N26" s="10">
        <v>0</v>
      </c>
      <c r="O26" s="10">
        <v>0</v>
      </c>
      <c r="P26" s="10">
        <v>0</v>
      </c>
      <c r="Q26" s="10">
        <v>0</v>
      </c>
      <c r="R26" s="10">
        <v>10360</v>
      </c>
      <c r="S26" s="10">
        <v>0</v>
      </c>
      <c r="T26" s="10">
        <v>0</v>
      </c>
      <c r="U26" s="10">
        <v>0</v>
      </c>
      <c r="V26" s="10">
        <v>700</v>
      </c>
      <c r="W26" s="10">
        <v>0</v>
      </c>
      <c r="X26" s="10">
        <v>0</v>
      </c>
      <c r="Y26" s="10">
        <f>F26+G26+H26+M26+R26+V26</f>
        <v>256228</v>
      </c>
    </row>
    <row r="27" spans="1:25" s="20" customFormat="1" ht="21" customHeight="1">
      <c r="A27" s="7">
        <v>20</v>
      </c>
      <c r="B27" s="8" t="s">
        <v>127</v>
      </c>
      <c r="C27" s="8" t="s">
        <v>20</v>
      </c>
      <c r="D27" s="8" t="s">
        <v>271</v>
      </c>
      <c r="E27" s="7" t="s">
        <v>15</v>
      </c>
      <c r="F27" s="10">
        <v>70335</v>
      </c>
      <c r="G27" s="10">
        <v>6622</v>
      </c>
      <c r="H27" s="10">
        <v>22134</v>
      </c>
      <c r="I27" s="10">
        <v>3045</v>
      </c>
      <c r="J27" s="10">
        <v>1715</v>
      </c>
      <c r="K27" s="10">
        <v>2565</v>
      </c>
      <c r="L27" s="10">
        <v>8414</v>
      </c>
      <c r="M27" s="10">
        <v>2363</v>
      </c>
      <c r="N27" s="10">
        <v>1233</v>
      </c>
      <c r="O27" s="10">
        <v>567</v>
      </c>
      <c r="P27" s="10">
        <v>1330</v>
      </c>
      <c r="Q27" s="10">
        <v>1365</v>
      </c>
      <c r="R27" s="10">
        <v>630</v>
      </c>
      <c r="S27" s="10">
        <v>18221</v>
      </c>
      <c r="T27" s="10">
        <v>70</v>
      </c>
      <c r="U27" s="10">
        <v>0</v>
      </c>
      <c r="V27" s="10">
        <v>37562</v>
      </c>
      <c r="W27" s="10">
        <v>735</v>
      </c>
      <c r="X27" s="10">
        <v>12558</v>
      </c>
      <c r="Y27" s="10">
        <f>F27+G27+H27+I27+J27+K27+L27+M27+N27+O27+P27+Q27+R27+S27+T27+V27+W27+X27</f>
        <v>191464</v>
      </c>
    </row>
    <row r="28" spans="1:25" s="20" customFormat="1" ht="25.5" customHeight="1">
      <c r="A28" s="7">
        <v>21</v>
      </c>
      <c r="B28" s="8" t="s">
        <v>135</v>
      </c>
      <c r="C28" s="8" t="s">
        <v>136</v>
      </c>
      <c r="D28" s="8" t="s">
        <v>272</v>
      </c>
      <c r="E28" s="7" t="s">
        <v>15</v>
      </c>
      <c r="F28" s="10">
        <v>11962</v>
      </c>
      <c r="G28" s="10">
        <v>76818</v>
      </c>
      <c r="H28" s="10">
        <v>23713</v>
      </c>
      <c r="I28" s="10">
        <v>1115</v>
      </c>
      <c r="J28" s="10">
        <v>2195</v>
      </c>
      <c r="K28" s="10">
        <v>4659</v>
      </c>
      <c r="L28" s="10">
        <v>434</v>
      </c>
      <c r="M28" s="10">
        <v>3760</v>
      </c>
      <c r="N28" s="10">
        <v>175</v>
      </c>
      <c r="O28" s="10">
        <v>2438</v>
      </c>
      <c r="P28" s="10">
        <v>295</v>
      </c>
      <c r="Q28" s="10">
        <v>486</v>
      </c>
      <c r="R28" s="10">
        <v>3173</v>
      </c>
      <c r="S28" s="10">
        <v>6575</v>
      </c>
      <c r="T28" s="10">
        <v>2005</v>
      </c>
      <c r="U28" s="10">
        <v>500</v>
      </c>
      <c r="V28" s="10">
        <v>12060</v>
      </c>
      <c r="W28" s="10">
        <v>599</v>
      </c>
      <c r="X28" s="10">
        <v>16040</v>
      </c>
      <c r="Y28" s="10">
        <f>F28+G28+H28+I28+J28+K28+L28+M28+N28+O28+P28+Q28+R28+S28+T28+U28+V28+W28+X28</f>
        <v>169002</v>
      </c>
    </row>
    <row r="29" spans="1:25" s="20" customFormat="1" ht="25.5" customHeight="1">
      <c r="A29" s="7">
        <v>22</v>
      </c>
      <c r="B29" s="8" t="s">
        <v>139</v>
      </c>
      <c r="C29" s="8" t="s">
        <v>46</v>
      </c>
      <c r="D29" s="8" t="s">
        <v>273</v>
      </c>
      <c r="E29" s="7" t="s">
        <v>15</v>
      </c>
      <c r="F29" s="10">
        <v>1029</v>
      </c>
      <c r="G29" s="10">
        <v>7630</v>
      </c>
      <c r="H29" s="10">
        <v>2485</v>
      </c>
      <c r="I29" s="10">
        <v>0</v>
      </c>
      <c r="J29" s="10">
        <v>140</v>
      </c>
      <c r="K29" s="10">
        <v>189</v>
      </c>
      <c r="L29" s="10">
        <v>0</v>
      </c>
      <c r="M29" s="10">
        <v>224</v>
      </c>
      <c r="N29" s="10">
        <v>0</v>
      </c>
      <c r="O29" s="10">
        <v>420</v>
      </c>
      <c r="P29" s="10">
        <v>0</v>
      </c>
      <c r="Q29" s="10">
        <v>0</v>
      </c>
      <c r="R29" s="10">
        <v>746</v>
      </c>
      <c r="S29" s="10">
        <v>1050</v>
      </c>
      <c r="T29" s="10">
        <v>0</v>
      </c>
      <c r="U29" s="10">
        <v>28</v>
      </c>
      <c r="V29" s="10">
        <v>511</v>
      </c>
      <c r="W29" s="10">
        <v>0</v>
      </c>
      <c r="X29" s="10">
        <v>1673</v>
      </c>
      <c r="Y29" s="10">
        <f>F29+G29+H29+J29+K29+M29+O29+R29+S29+U29+V29+X29</f>
        <v>16125</v>
      </c>
    </row>
    <row r="30" spans="1:25" s="20" customFormat="1" ht="21" customHeight="1">
      <c r="A30" s="7">
        <v>23</v>
      </c>
      <c r="B30" s="8" t="s">
        <v>145</v>
      </c>
      <c r="C30" s="8" t="s">
        <v>11</v>
      </c>
      <c r="D30" s="8" t="s">
        <v>274</v>
      </c>
      <c r="E30" s="7" t="s">
        <v>15</v>
      </c>
      <c r="F30" s="10">
        <v>3360</v>
      </c>
      <c r="G30" s="10">
        <v>15556</v>
      </c>
      <c r="H30" s="10">
        <v>2590</v>
      </c>
      <c r="I30" s="10">
        <v>140</v>
      </c>
      <c r="J30" s="10">
        <v>0</v>
      </c>
      <c r="K30" s="10">
        <v>0</v>
      </c>
      <c r="L30" s="10">
        <v>630</v>
      </c>
      <c r="M30" s="10">
        <v>0</v>
      </c>
      <c r="N30" s="10">
        <v>700</v>
      </c>
      <c r="O30" s="10">
        <v>49</v>
      </c>
      <c r="P30" s="10">
        <v>770</v>
      </c>
      <c r="Q30" s="10">
        <v>0</v>
      </c>
      <c r="R30" s="10">
        <v>3360</v>
      </c>
      <c r="S30" s="10">
        <v>0</v>
      </c>
      <c r="T30" s="10">
        <v>2100</v>
      </c>
      <c r="U30" s="10">
        <v>7</v>
      </c>
      <c r="V30" s="10">
        <v>280</v>
      </c>
      <c r="W30" s="10">
        <v>0</v>
      </c>
      <c r="X30" s="10">
        <v>3360</v>
      </c>
      <c r="Y30" s="10">
        <f>F30+G30+H30+I30+L30+N30+O30+P30+R30+T30+U30+V30+X30</f>
        <v>32902</v>
      </c>
    </row>
    <row r="31" spans="1:25" s="20" customFormat="1" ht="21" customHeight="1">
      <c r="A31" s="7">
        <v>24</v>
      </c>
      <c r="B31" s="14" t="s">
        <v>148</v>
      </c>
      <c r="C31" s="14" t="s">
        <v>109</v>
      </c>
      <c r="D31" s="14" t="s">
        <v>275</v>
      </c>
      <c r="E31" s="7" t="s">
        <v>15</v>
      </c>
      <c r="F31" s="10">
        <v>0</v>
      </c>
      <c r="G31" s="10">
        <v>1277</v>
      </c>
      <c r="H31" s="10">
        <v>0</v>
      </c>
      <c r="I31" s="10">
        <v>35</v>
      </c>
      <c r="J31" s="10">
        <v>0</v>
      </c>
      <c r="K31" s="10">
        <v>0</v>
      </c>
      <c r="L31" s="10">
        <v>0</v>
      </c>
      <c r="M31" s="10">
        <v>280</v>
      </c>
      <c r="N31" s="10">
        <v>0</v>
      </c>
      <c r="O31" s="10">
        <v>105</v>
      </c>
      <c r="P31" s="10">
        <v>140</v>
      </c>
      <c r="Q31" s="10">
        <v>0</v>
      </c>
      <c r="R31" s="10">
        <v>0</v>
      </c>
      <c r="S31" s="10">
        <v>210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f>G31+I31+M31+O31+P31+S31</f>
        <v>2047</v>
      </c>
    </row>
    <row r="32" spans="1:25" s="20" customFormat="1" ht="21" customHeight="1">
      <c r="A32" s="7"/>
      <c r="B32" s="14" t="s">
        <v>148</v>
      </c>
      <c r="C32" s="14" t="s">
        <v>109</v>
      </c>
      <c r="D32" s="14" t="s">
        <v>275</v>
      </c>
      <c r="E32" s="7" t="s">
        <v>33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</row>
    <row r="33" spans="1:25" s="23" customFormat="1" ht="21" customHeight="1">
      <c r="A33" s="16">
        <v>25</v>
      </c>
      <c r="B33" s="8" t="s">
        <v>153</v>
      </c>
      <c r="C33" s="8" t="s">
        <v>83</v>
      </c>
      <c r="D33" s="8" t="s">
        <v>276</v>
      </c>
      <c r="E33" s="16" t="s">
        <v>15</v>
      </c>
      <c r="F33" s="11">
        <v>5819</v>
      </c>
      <c r="G33" s="11">
        <v>4797</v>
      </c>
      <c r="H33" s="11">
        <v>840</v>
      </c>
      <c r="I33" s="11">
        <v>0</v>
      </c>
      <c r="J33" s="11">
        <v>14</v>
      </c>
      <c r="K33" s="11">
        <v>294</v>
      </c>
      <c r="L33" s="11">
        <v>77</v>
      </c>
      <c r="M33" s="11">
        <v>0</v>
      </c>
      <c r="N33" s="11">
        <v>0</v>
      </c>
      <c r="O33" s="11">
        <v>63</v>
      </c>
      <c r="P33" s="11">
        <v>126</v>
      </c>
      <c r="Q33" s="11">
        <v>0</v>
      </c>
      <c r="R33" s="11">
        <v>70</v>
      </c>
      <c r="S33" s="11">
        <v>70</v>
      </c>
      <c r="T33" s="11">
        <v>1750</v>
      </c>
      <c r="U33" s="11">
        <v>0</v>
      </c>
      <c r="V33" s="11">
        <v>0</v>
      </c>
      <c r="W33" s="11">
        <v>0</v>
      </c>
      <c r="X33" s="11">
        <v>189</v>
      </c>
      <c r="Y33" s="11">
        <f>F33+G33+H33+J33+K33+L33+O33+P33+R33+S33+T33+X33</f>
        <v>14109</v>
      </c>
    </row>
    <row r="34" spans="1:25" s="23" customFormat="1" ht="21" customHeight="1">
      <c r="A34" s="16">
        <v>26</v>
      </c>
      <c r="B34" s="8" t="s">
        <v>156</v>
      </c>
      <c r="C34" s="8" t="s">
        <v>50</v>
      </c>
      <c r="D34" s="8" t="s">
        <v>277</v>
      </c>
      <c r="E34" s="16" t="s">
        <v>15</v>
      </c>
      <c r="F34" s="11">
        <v>350</v>
      </c>
      <c r="G34" s="11">
        <v>3074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35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371</v>
      </c>
      <c r="Y34" s="11">
        <f>F34+G34+M34+X34</f>
        <v>3830</v>
      </c>
    </row>
    <row r="35" spans="1:25" s="23" customFormat="1" ht="21" customHeight="1">
      <c r="A35" s="16"/>
      <c r="B35" s="8" t="s">
        <v>156</v>
      </c>
      <c r="C35" s="8" t="s">
        <v>50</v>
      </c>
      <c r="D35" s="8" t="s">
        <v>277</v>
      </c>
      <c r="E35" s="16" t="s">
        <v>33</v>
      </c>
      <c r="F35" s="11">
        <v>2310</v>
      </c>
      <c r="G35" s="11">
        <v>109</v>
      </c>
      <c r="H35" s="11">
        <v>56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175</v>
      </c>
      <c r="S35" s="11">
        <v>0</v>
      </c>
      <c r="T35" s="11">
        <v>490</v>
      </c>
      <c r="U35" s="11">
        <v>0</v>
      </c>
      <c r="V35" s="11">
        <v>0</v>
      </c>
      <c r="W35" s="11">
        <v>0</v>
      </c>
      <c r="X35" s="11">
        <v>49</v>
      </c>
      <c r="Y35" s="11">
        <f>F35+G35+H35+R35+T35+X35</f>
        <v>3189</v>
      </c>
    </row>
    <row r="36" spans="1:25" s="20" customFormat="1" ht="27.75" customHeight="1">
      <c r="A36" s="7">
        <v>27</v>
      </c>
      <c r="B36" s="8" t="s">
        <v>161</v>
      </c>
      <c r="C36" s="8" t="s">
        <v>162</v>
      </c>
      <c r="D36" s="8" t="s">
        <v>278</v>
      </c>
      <c r="E36" s="7" t="s">
        <v>15</v>
      </c>
      <c r="F36" s="10">
        <v>23449</v>
      </c>
      <c r="G36" s="10">
        <v>12501</v>
      </c>
      <c r="H36" s="10">
        <v>5150</v>
      </c>
      <c r="I36" s="10">
        <v>700</v>
      </c>
      <c r="J36" s="10">
        <v>56</v>
      </c>
      <c r="K36" s="10">
        <v>5824</v>
      </c>
      <c r="L36" s="10">
        <v>735</v>
      </c>
      <c r="M36" s="10">
        <v>693</v>
      </c>
      <c r="N36" s="10">
        <v>1400</v>
      </c>
      <c r="O36" s="10">
        <v>6300</v>
      </c>
      <c r="P36" s="10">
        <v>1736</v>
      </c>
      <c r="Q36" s="10">
        <v>6475</v>
      </c>
      <c r="R36" s="10">
        <v>280</v>
      </c>
      <c r="S36" s="10">
        <v>18032</v>
      </c>
      <c r="T36" s="10">
        <v>2436</v>
      </c>
      <c r="U36" s="10">
        <v>280</v>
      </c>
      <c r="V36" s="10">
        <v>1414</v>
      </c>
      <c r="W36" s="10">
        <v>7</v>
      </c>
      <c r="X36" s="10">
        <v>7007</v>
      </c>
      <c r="Y36" s="10">
        <f>F36+G36+H36+I36+J36+K36+L36+M36+N36+O36+P36+Q36+R36+S36+T36+U36+V36+W36+X36</f>
        <v>94475</v>
      </c>
    </row>
    <row r="37" spans="1:25" s="20" customFormat="1" ht="21" customHeight="1">
      <c r="A37" s="7">
        <v>28</v>
      </c>
      <c r="B37" s="8" t="s">
        <v>168</v>
      </c>
      <c r="C37" s="8" t="s">
        <v>50</v>
      </c>
      <c r="D37" s="8" t="s">
        <v>253</v>
      </c>
      <c r="E37" s="7" t="s">
        <v>15</v>
      </c>
      <c r="F37" s="10">
        <v>39399</v>
      </c>
      <c r="G37" s="10">
        <v>85400</v>
      </c>
      <c r="H37" s="10">
        <v>21035</v>
      </c>
      <c r="I37" s="10">
        <v>0</v>
      </c>
      <c r="J37" s="10">
        <v>0</v>
      </c>
      <c r="K37" s="10">
        <v>6976</v>
      </c>
      <c r="L37" s="10">
        <v>0</v>
      </c>
      <c r="M37" s="10">
        <v>210</v>
      </c>
      <c r="N37" s="10">
        <v>1050</v>
      </c>
      <c r="O37" s="10">
        <v>0</v>
      </c>
      <c r="P37" s="10">
        <v>490</v>
      </c>
      <c r="Q37" s="10">
        <v>0</v>
      </c>
      <c r="R37" s="10">
        <v>5579</v>
      </c>
      <c r="S37" s="10">
        <v>0</v>
      </c>
      <c r="T37" s="10">
        <v>0</v>
      </c>
      <c r="U37" s="10">
        <v>350</v>
      </c>
      <c r="V37" s="10">
        <v>10290</v>
      </c>
      <c r="W37" s="10">
        <v>0</v>
      </c>
      <c r="X37" s="10">
        <v>1827</v>
      </c>
      <c r="Y37" s="10">
        <f>F37+G37+H37+K37+M37+N37+P37+R37+U37+V37+X37</f>
        <v>172606</v>
      </c>
    </row>
    <row r="38" spans="1:25" s="20" customFormat="1" ht="21" customHeight="1">
      <c r="A38" s="7"/>
      <c r="B38" s="8" t="s">
        <v>172</v>
      </c>
      <c r="C38" s="8" t="s">
        <v>11</v>
      </c>
      <c r="D38" s="8" t="s">
        <v>279</v>
      </c>
      <c r="E38" s="7" t="s">
        <v>15</v>
      </c>
      <c r="F38" s="10">
        <v>0</v>
      </c>
      <c r="G38" s="10">
        <v>0</v>
      </c>
      <c r="H38" s="10">
        <v>0</v>
      </c>
      <c r="I38" s="10">
        <v>168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35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f>I38+Q38</f>
        <v>203</v>
      </c>
    </row>
    <row r="39" spans="1:25" s="20" customFormat="1" ht="21" customHeight="1">
      <c r="A39" s="7">
        <v>29</v>
      </c>
      <c r="B39" s="8" t="s">
        <v>176</v>
      </c>
      <c r="C39" s="8" t="s">
        <v>50</v>
      </c>
      <c r="D39" s="8" t="s">
        <v>255</v>
      </c>
      <c r="E39" s="7" t="s">
        <v>15</v>
      </c>
      <c r="F39" s="10">
        <v>70</v>
      </c>
      <c r="G39" s="10">
        <v>735</v>
      </c>
      <c r="H39" s="10">
        <v>350</v>
      </c>
      <c r="I39" s="10">
        <v>350</v>
      </c>
      <c r="J39" s="10"/>
      <c r="K39" s="10">
        <v>1400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35</v>
      </c>
      <c r="S39" s="10">
        <v>0</v>
      </c>
      <c r="T39" s="10">
        <v>0</v>
      </c>
      <c r="U39" s="10">
        <v>0</v>
      </c>
      <c r="V39" s="10">
        <v>70</v>
      </c>
      <c r="W39" s="10">
        <v>70</v>
      </c>
      <c r="X39" s="10">
        <v>0</v>
      </c>
      <c r="Y39" s="10">
        <f>F39+G39+H39+I39+K39+R39+V39+W39</f>
        <v>3080</v>
      </c>
    </row>
    <row r="40" spans="1:25" s="20" customFormat="1" ht="21" customHeight="1">
      <c r="A40" s="7">
        <v>30</v>
      </c>
      <c r="B40" s="8" t="s">
        <v>179</v>
      </c>
      <c r="C40" s="8" t="s">
        <v>11</v>
      </c>
      <c r="D40" s="8" t="s">
        <v>280</v>
      </c>
      <c r="E40" s="7" t="s">
        <v>15</v>
      </c>
      <c r="F40" s="10">
        <v>1278</v>
      </c>
      <c r="G40" s="10">
        <v>31002</v>
      </c>
      <c r="H40" s="10">
        <v>8010</v>
      </c>
      <c r="I40" s="10">
        <v>625</v>
      </c>
      <c r="J40" s="10">
        <v>1055</v>
      </c>
      <c r="K40" s="10">
        <v>90</v>
      </c>
      <c r="L40" s="10">
        <v>90</v>
      </c>
      <c r="M40" s="10">
        <v>8100</v>
      </c>
      <c r="N40" s="10">
        <v>150</v>
      </c>
      <c r="O40" s="10">
        <v>3310</v>
      </c>
      <c r="P40" s="10">
        <v>100</v>
      </c>
      <c r="Q40" s="10">
        <v>210</v>
      </c>
      <c r="R40" s="10">
        <v>150</v>
      </c>
      <c r="S40" s="10">
        <v>15125</v>
      </c>
      <c r="T40" s="10">
        <v>5110</v>
      </c>
      <c r="U40" s="10">
        <v>250</v>
      </c>
      <c r="V40" s="10">
        <v>23510</v>
      </c>
      <c r="W40" s="10">
        <v>150</v>
      </c>
      <c r="X40" s="10">
        <v>2150</v>
      </c>
      <c r="Y40" s="10">
        <f>F40+G40+H40+I40+J40+K40+L40+M40+N40+O40+P40+Q40+R40+S40+T40+U40+V40+W40+X40</f>
        <v>100465</v>
      </c>
    </row>
    <row r="41" spans="1:25" s="20" customFormat="1" ht="21" customHeight="1">
      <c r="A41" s="7">
        <v>31</v>
      </c>
      <c r="B41" s="8" t="s">
        <v>182</v>
      </c>
      <c r="C41" s="8" t="s">
        <v>50</v>
      </c>
      <c r="D41" s="8" t="s">
        <v>281</v>
      </c>
      <c r="E41" s="7" t="s">
        <v>15</v>
      </c>
      <c r="F41" s="10">
        <v>347</v>
      </c>
      <c r="G41" s="10">
        <v>0</v>
      </c>
      <c r="H41" s="10">
        <v>0</v>
      </c>
      <c r="I41" s="10">
        <v>0</v>
      </c>
      <c r="J41" s="10">
        <v>0</v>
      </c>
      <c r="K41" s="10">
        <v>649</v>
      </c>
      <c r="L41" s="10">
        <v>0</v>
      </c>
      <c r="M41" s="10">
        <v>0</v>
      </c>
      <c r="N41" s="10">
        <v>0</v>
      </c>
      <c r="O41" s="10">
        <v>210</v>
      </c>
      <c r="P41" s="10">
        <v>0</v>
      </c>
      <c r="Q41" s="10">
        <v>0</v>
      </c>
      <c r="R41" s="10">
        <v>175</v>
      </c>
      <c r="S41" s="10">
        <v>0</v>
      </c>
      <c r="T41" s="10">
        <v>0</v>
      </c>
      <c r="U41" s="10">
        <v>0</v>
      </c>
      <c r="V41" s="10">
        <v>70</v>
      </c>
      <c r="W41" s="10">
        <v>0</v>
      </c>
      <c r="X41" s="10">
        <v>0</v>
      </c>
      <c r="Y41" s="10">
        <f>F41+K41+O41+R41+V41</f>
        <v>1451</v>
      </c>
    </row>
    <row r="42" spans="1:25" s="20" customFormat="1" ht="21" customHeight="1">
      <c r="A42" s="7">
        <v>32</v>
      </c>
      <c r="B42" s="8" t="s">
        <v>189</v>
      </c>
      <c r="C42" s="8" t="s">
        <v>190</v>
      </c>
      <c r="D42" s="8" t="s">
        <v>282</v>
      </c>
      <c r="E42" s="7" t="s">
        <v>15</v>
      </c>
      <c r="F42" s="10">
        <v>3948</v>
      </c>
      <c r="G42" s="10">
        <v>25096</v>
      </c>
      <c r="H42" s="10">
        <v>13482</v>
      </c>
      <c r="I42" s="10">
        <v>350</v>
      </c>
      <c r="J42" s="10">
        <v>0</v>
      </c>
      <c r="K42" s="10">
        <v>211</v>
      </c>
      <c r="L42" s="10">
        <v>0</v>
      </c>
      <c r="M42" s="10">
        <v>13020</v>
      </c>
      <c r="N42" s="10">
        <v>12600</v>
      </c>
      <c r="O42" s="10">
        <v>280</v>
      </c>
      <c r="P42" s="10">
        <v>2037</v>
      </c>
      <c r="Q42" s="10">
        <v>70</v>
      </c>
      <c r="R42" s="10">
        <v>6244</v>
      </c>
      <c r="S42" s="10">
        <v>196</v>
      </c>
      <c r="T42" s="10">
        <v>2800</v>
      </c>
      <c r="U42" s="10">
        <v>0</v>
      </c>
      <c r="V42" s="10">
        <v>11690</v>
      </c>
      <c r="W42" s="10">
        <v>3150</v>
      </c>
      <c r="X42" s="10">
        <v>2968</v>
      </c>
      <c r="Y42" s="10">
        <f>F42+G42+H42+I42+K42+M42+N42+O42+P42+Q42+R42+S42+T42+V42+W42+X42</f>
        <v>98142</v>
      </c>
    </row>
    <row r="43" spans="1:25" s="20" customFormat="1" ht="30" customHeight="1">
      <c r="A43" s="7">
        <v>33</v>
      </c>
      <c r="B43" s="8" t="s">
        <v>193</v>
      </c>
      <c r="C43" s="8" t="s">
        <v>46</v>
      </c>
      <c r="D43" s="8" t="s">
        <v>283</v>
      </c>
      <c r="E43" s="7" t="s">
        <v>15</v>
      </c>
      <c r="F43" s="10">
        <v>15617</v>
      </c>
      <c r="G43" s="10">
        <v>126</v>
      </c>
      <c r="H43" s="10">
        <v>0</v>
      </c>
      <c r="I43" s="10">
        <v>0</v>
      </c>
      <c r="J43" s="10">
        <v>0</v>
      </c>
      <c r="K43" s="10">
        <v>1680</v>
      </c>
      <c r="L43" s="10">
        <v>35</v>
      </c>
      <c r="M43" s="10">
        <v>70</v>
      </c>
      <c r="N43" s="10">
        <v>0</v>
      </c>
      <c r="O43" s="10">
        <v>0</v>
      </c>
      <c r="P43" s="10">
        <v>0</v>
      </c>
      <c r="Q43" s="10">
        <v>0</v>
      </c>
      <c r="R43" s="10">
        <v>308</v>
      </c>
      <c r="S43" s="10">
        <v>0</v>
      </c>
      <c r="T43" s="10">
        <v>0</v>
      </c>
      <c r="U43" s="10">
        <v>0</v>
      </c>
      <c r="V43" s="10">
        <v>1148</v>
      </c>
      <c r="W43" s="10">
        <v>1050</v>
      </c>
      <c r="X43" s="10">
        <v>1098</v>
      </c>
      <c r="Y43" s="10">
        <f>F43+G43+K43+L43+M43+R43+V43+W43+X43</f>
        <v>21132</v>
      </c>
    </row>
    <row r="44" spans="1:25" ht="31.5" customHeight="1">
      <c r="A44" s="18" t="s">
        <v>284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</sheetData>
  <sheetProtection selectLockedCells="1" selectUnlockedCells="1"/>
  <mergeCells count="9">
    <mergeCell ref="A1:Y1"/>
    <mergeCell ref="A44:Y44"/>
    <mergeCell ref="A16:A17"/>
    <mergeCell ref="A18:A19"/>
    <mergeCell ref="A20:A21"/>
    <mergeCell ref="A22:A23"/>
    <mergeCell ref="A31:A32"/>
    <mergeCell ref="A34:A35"/>
    <mergeCell ref="A37:A38"/>
  </mergeCells>
  <printOptions/>
  <pageMargins left="0.5118055555555555" right="0.4722222222222222" top="0.66875" bottom="0.7479166666666667" header="0.5118055555555555" footer="0.5118055555555555"/>
  <pageSetup horizontalDpi="300" verticalDpi="300" orientation="landscape" paperSize="8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4"/>
  <sheetViews>
    <sheetView zoomScaleSheetLayoutView="100" workbookViewId="0" topLeftCell="A10">
      <selection activeCell="A44" sqref="A44:O44"/>
    </sheetView>
  </sheetViews>
  <sheetFormatPr defaultColWidth="7.875" defaultRowHeight="14.25"/>
  <cols>
    <col min="1" max="1" width="7.875" style="2" customWidth="1"/>
    <col min="2" max="2" width="21.125" style="2" customWidth="1"/>
    <col min="3" max="3" width="10.75390625" style="2" customWidth="1"/>
    <col min="4" max="4" width="20.00390625" style="2" customWidth="1"/>
    <col min="5" max="5" width="9.375" style="2" customWidth="1"/>
    <col min="6" max="15" width="12.125" style="2" customWidth="1"/>
    <col min="16" max="254" width="7.875" style="3" customWidth="1"/>
    <col min="255" max="16384" width="7.875" style="3" customWidth="1"/>
  </cols>
  <sheetData>
    <row r="1" spans="1:15" ht="54" customHeight="1">
      <c r="A1" s="4" t="s">
        <v>285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42" customHeight="1">
      <c r="A2" s="5" t="s">
        <v>1</v>
      </c>
      <c r="B2" s="6" t="s">
        <v>226</v>
      </c>
      <c r="C2" s="6" t="s">
        <v>3</v>
      </c>
      <c r="D2" s="6" t="s">
        <v>227</v>
      </c>
      <c r="E2" s="6" t="s">
        <v>228</v>
      </c>
      <c r="F2" s="6" t="s">
        <v>286</v>
      </c>
      <c r="G2" s="6" t="s">
        <v>287</v>
      </c>
      <c r="H2" s="6" t="s">
        <v>288</v>
      </c>
      <c r="I2" s="6" t="s">
        <v>289</v>
      </c>
      <c r="J2" s="6" t="s">
        <v>290</v>
      </c>
      <c r="K2" s="6" t="s">
        <v>291</v>
      </c>
      <c r="L2" s="6" t="s">
        <v>292</v>
      </c>
      <c r="M2" s="6" t="s">
        <v>293</v>
      </c>
      <c r="N2" s="6" t="s">
        <v>294</v>
      </c>
      <c r="O2" s="6" t="s">
        <v>295</v>
      </c>
    </row>
    <row r="3" spans="1:15" s="1" customFormat="1" ht="22.5" customHeight="1">
      <c r="A3" s="7">
        <v>1</v>
      </c>
      <c r="B3" s="8" t="s">
        <v>10</v>
      </c>
      <c r="C3" s="8" t="s">
        <v>11</v>
      </c>
      <c r="D3" s="9" t="s">
        <v>249</v>
      </c>
      <c r="E3" s="7" t="s">
        <v>15</v>
      </c>
      <c r="F3" s="10">
        <v>700</v>
      </c>
      <c r="G3" s="10">
        <v>1050</v>
      </c>
      <c r="H3" s="10">
        <v>13172</v>
      </c>
      <c r="I3" s="10">
        <v>9870</v>
      </c>
      <c r="J3" s="10">
        <v>0</v>
      </c>
      <c r="K3" s="7">
        <v>0</v>
      </c>
      <c r="L3" s="10">
        <v>700</v>
      </c>
      <c r="M3" s="10">
        <v>0</v>
      </c>
      <c r="N3" s="10">
        <v>5936</v>
      </c>
      <c r="O3" s="7">
        <f>F3+G3+H3+I3+L3+N3</f>
        <v>31428</v>
      </c>
    </row>
    <row r="4" spans="1:15" s="1" customFormat="1" ht="30.75" customHeight="1">
      <c r="A4" s="11">
        <v>2</v>
      </c>
      <c r="B4" s="12" t="s">
        <v>19</v>
      </c>
      <c r="C4" s="12" t="s">
        <v>20</v>
      </c>
      <c r="D4" s="13" t="s">
        <v>296</v>
      </c>
      <c r="E4" s="7" t="s">
        <v>15</v>
      </c>
      <c r="F4" s="10">
        <v>14000</v>
      </c>
      <c r="G4" s="10">
        <v>2100</v>
      </c>
      <c r="H4" s="10">
        <v>9343</v>
      </c>
      <c r="I4" s="10">
        <v>8610</v>
      </c>
      <c r="J4" s="10">
        <v>1890</v>
      </c>
      <c r="K4" s="7">
        <v>0</v>
      </c>
      <c r="L4" s="10">
        <v>266</v>
      </c>
      <c r="M4" s="10">
        <v>0</v>
      </c>
      <c r="N4" s="10">
        <v>839</v>
      </c>
      <c r="O4" s="10">
        <f>F4+G4+H4+I4+J4+L4+N4</f>
        <v>37048</v>
      </c>
    </row>
    <row r="5" spans="1:15" s="1" customFormat="1" ht="16.5" customHeight="1">
      <c r="A5" s="10">
        <v>3</v>
      </c>
      <c r="B5" s="12" t="s">
        <v>29</v>
      </c>
      <c r="C5" s="12" t="s">
        <v>30</v>
      </c>
      <c r="D5" s="13" t="s">
        <v>251</v>
      </c>
      <c r="E5" s="10" t="s">
        <v>15</v>
      </c>
      <c r="F5" s="10">
        <v>226292</v>
      </c>
      <c r="G5" s="10">
        <v>35000</v>
      </c>
      <c r="H5" s="10">
        <v>0</v>
      </c>
      <c r="I5" s="10">
        <v>22680</v>
      </c>
      <c r="J5" s="10">
        <v>0</v>
      </c>
      <c r="K5" s="7">
        <v>0</v>
      </c>
      <c r="L5" s="10">
        <v>0</v>
      </c>
      <c r="M5" s="10">
        <v>0</v>
      </c>
      <c r="N5" s="10">
        <v>0</v>
      </c>
      <c r="O5" s="10">
        <f>F5+G5+I5</f>
        <v>283972</v>
      </c>
    </row>
    <row r="6" spans="1:15" s="1" customFormat="1" ht="16.5" customHeight="1">
      <c r="A6" s="10">
        <v>4</v>
      </c>
      <c r="B6" s="12" t="s">
        <v>35</v>
      </c>
      <c r="C6" s="12" t="s">
        <v>11</v>
      </c>
      <c r="D6" s="13" t="s">
        <v>252</v>
      </c>
      <c r="E6" s="10" t="s">
        <v>15</v>
      </c>
      <c r="F6" s="10">
        <v>35000</v>
      </c>
      <c r="G6" s="10">
        <v>3640</v>
      </c>
      <c r="H6" s="10">
        <v>13044</v>
      </c>
      <c r="I6" s="10">
        <v>24850</v>
      </c>
      <c r="J6" s="10">
        <v>0</v>
      </c>
      <c r="K6" s="7">
        <v>0</v>
      </c>
      <c r="L6" s="10">
        <v>3500</v>
      </c>
      <c r="M6" s="10">
        <v>32</v>
      </c>
      <c r="N6" s="10">
        <v>1750</v>
      </c>
      <c r="O6" s="10">
        <f>F6+G6+H6+I6+L6+M6+N6</f>
        <v>81816</v>
      </c>
    </row>
    <row r="7" spans="1:15" s="1" customFormat="1" ht="16.5" customHeight="1">
      <c r="A7" s="10">
        <v>5</v>
      </c>
      <c r="B7" s="12" t="s">
        <v>41</v>
      </c>
      <c r="C7" s="12" t="s">
        <v>42</v>
      </c>
      <c r="D7" s="13" t="s">
        <v>253</v>
      </c>
      <c r="E7" s="10" t="s">
        <v>15</v>
      </c>
      <c r="F7" s="10">
        <v>292800</v>
      </c>
      <c r="G7" s="10">
        <v>31000</v>
      </c>
      <c r="H7" s="10">
        <v>123732</v>
      </c>
      <c r="I7" s="10">
        <v>110220</v>
      </c>
      <c r="J7" s="10">
        <v>0</v>
      </c>
      <c r="K7" s="7">
        <v>0</v>
      </c>
      <c r="L7" s="10">
        <v>0</v>
      </c>
      <c r="M7" s="10">
        <v>0</v>
      </c>
      <c r="N7" s="10">
        <v>0</v>
      </c>
      <c r="O7" s="10">
        <f>F7+G7+H7+I7</f>
        <v>557752</v>
      </c>
    </row>
    <row r="8" spans="1:15" s="1" customFormat="1" ht="16.5" customHeight="1">
      <c r="A8" s="10">
        <v>6</v>
      </c>
      <c r="B8" s="12" t="s">
        <v>45</v>
      </c>
      <c r="C8" s="12" t="s">
        <v>46</v>
      </c>
      <c r="D8" s="13" t="s">
        <v>254</v>
      </c>
      <c r="E8" s="7" t="s">
        <v>15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</row>
    <row r="9" spans="1:15" s="1" customFormat="1" ht="16.5" customHeight="1">
      <c r="A9" s="10">
        <v>7</v>
      </c>
      <c r="B9" s="12" t="s">
        <v>49</v>
      </c>
      <c r="C9" s="12" t="s">
        <v>50</v>
      </c>
      <c r="D9" s="13" t="s">
        <v>255</v>
      </c>
      <c r="E9" s="7" t="s">
        <v>15</v>
      </c>
      <c r="F9" s="10">
        <v>0</v>
      </c>
      <c r="G9" s="10">
        <v>0</v>
      </c>
      <c r="H9" s="10">
        <v>307</v>
      </c>
      <c r="I9" s="10">
        <v>210</v>
      </c>
      <c r="J9" s="10">
        <v>0</v>
      </c>
      <c r="K9" s="7">
        <v>0</v>
      </c>
      <c r="L9" s="10">
        <v>0</v>
      </c>
      <c r="M9" s="10">
        <v>0</v>
      </c>
      <c r="N9" s="10">
        <v>0</v>
      </c>
      <c r="O9" s="10">
        <f>H9+I9</f>
        <v>517</v>
      </c>
    </row>
    <row r="10" spans="1:15" s="1" customFormat="1" ht="16.5" customHeight="1">
      <c r="A10" s="7">
        <v>8</v>
      </c>
      <c r="B10" s="8" t="s">
        <v>53</v>
      </c>
      <c r="C10" s="8" t="s">
        <v>54</v>
      </c>
      <c r="D10" s="9" t="s">
        <v>297</v>
      </c>
      <c r="E10" s="7" t="s">
        <v>15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7">
        <v>0</v>
      </c>
      <c r="L10" s="10">
        <v>125</v>
      </c>
      <c r="M10" s="10">
        <v>0</v>
      </c>
      <c r="N10" s="10">
        <v>0</v>
      </c>
      <c r="O10" s="7">
        <v>125</v>
      </c>
    </row>
    <row r="11" spans="1:15" s="1" customFormat="1" ht="16.5" customHeight="1">
      <c r="A11" s="7">
        <v>9</v>
      </c>
      <c r="B11" s="14" t="s">
        <v>53</v>
      </c>
      <c r="C11" s="14" t="s">
        <v>57</v>
      </c>
      <c r="D11" s="15" t="s">
        <v>298</v>
      </c>
      <c r="E11" s="7" t="s">
        <v>33</v>
      </c>
      <c r="F11" s="10">
        <v>45120</v>
      </c>
      <c r="G11" s="10">
        <v>2100</v>
      </c>
      <c r="H11" s="10">
        <v>9434</v>
      </c>
      <c r="I11" s="10">
        <v>21760</v>
      </c>
      <c r="J11" s="10">
        <v>0</v>
      </c>
      <c r="K11" s="7">
        <v>0</v>
      </c>
      <c r="L11" s="10">
        <v>0</v>
      </c>
      <c r="M11" s="10">
        <v>50</v>
      </c>
      <c r="N11" s="10">
        <v>0</v>
      </c>
      <c r="O11" s="7">
        <f>F11+G11+H11+I11+M11</f>
        <v>78464</v>
      </c>
    </row>
    <row r="12" spans="1:15" s="1" customFormat="1" ht="16.5" customHeight="1">
      <c r="A12" s="7">
        <v>9</v>
      </c>
      <c r="B12" s="8" t="s">
        <v>299</v>
      </c>
      <c r="C12" s="8" t="s">
        <v>54</v>
      </c>
      <c r="D12" s="9" t="s">
        <v>300</v>
      </c>
      <c r="E12" s="7" t="s">
        <v>15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s="1" customFormat="1" ht="16.5" customHeight="1">
      <c r="A13" s="16">
        <v>10</v>
      </c>
      <c r="B13" s="8" t="s">
        <v>67</v>
      </c>
      <c r="C13" s="8" t="s">
        <v>50</v>
      </c>
      <c r="D13" s="9" t="s">
        <v>301</v>
      </c>
      <c r="E13" s="7" t="s">
        <v>15</v>
      </c>
      <c r="F13" s="10">
        <v>57830</v>
      </c>
      <c r="G13" s="10">
        <v>4500</v>
      </c>
      <c r="H13" s="10">
        <v>9119</v>
      </c>
      <c r="I13" s="10">
        <v>0</v>
      </c>
      <c r="J13" s="10">
        <v>3600</v>
      </c>
      <c r="K13" s="7">
        <v>0</v>
      </c>
      <c r="L13" s="10">
        <v>250</v>
      </c>
      <c r="M13" s="10">
        <v>0</v>
      </c>
      <c r="N13" s="10">
        <v>0</v>
      </c>
      <c r="O13" s="7">
        <f>F13+G13+H13+J13+L13</f>
        <v>75299</v>
      </c>
    </row>
    <row r="14" spans="1:15" s="1" customFormat="1" ht="16.5" customHeight="1">
      <c r="A14" s="16">
        <v>11</v>
      </c>
      <c r="B14" s="8" t="s">
        <v>302</v>
      </c>
      <c r="C14" s="8" t="s">
        <v>54</v>
      </c>
      <c r="D14" s="9" t="s">
        <v>303</v>
      </c>
      <c r="E14" s="7" t="s">
        <v>15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7">
        <v>0</v>
      </c>
      <c r="L14" s="10">
        <v>0</v>
      </c>
      <c r="M14" s="10">
        <v>0</v>
      </c>
      <c r="N14" s="10">
        <v>0</v>
      </c>
      <c r="O14" s="7">
        <v>0</v>
      </c>
    </row>
    <row r="15" spans="1:15" s="1" customFormat="1" ht="16.5" customHeight="1">
      <c r="A15" s="7">
        <v>12</v>
      </c>
      <c r="B15" s="8" t="s">
        <v>76</v>
      </c>
      <c r="C15" s="8" t="s">
        <v>57</v>
      </c>
      <c r="D15" s="9" t="s">
        <v>304</v>
      </c>
      <c r="E15" s="7" t="s">
        <v>15</v>
      </c>
      <c r="F15" s="10">
        <v>11557</v>
      </c>
      <c r="G15" s="10">
        <v>425</v>
      </c>
      <c r="H15" s="10">
        <v>2372</v>
      </c>
      <c r="I15" s="10">
        <v>2150</v>
      </c>
      <c r="J15" s="10">
        <v>0</v>
      </c>
      <c r="K15" s="7">
        <v>0</v>
      </c>
      <c r="L15" s="10">
        <v>3</v>
      </c>
      <c r="M15" s="10">
        <v>25</v>
      </c>
      <c r="N15" s="10">
        <v>450</v>
      </c>
      <c r="O15" s="7">
        <f>F15+G15+H15+I15+L15+M15+N15</f>
        <v>16982</v>
      </c>
    </row>
    <row r="16" spans="1:15" s="1" customFormat="1" ht="16.5" customHeight="1">
      <c r="A16" s="7">
        <v>13</v>
      </c>
      <c r="B16" s="14" t="s">
        <v>79</v>
      </c>
      <c r="C16" s="14" t="s">
        <v>50</v>
      </c>
      <c r="D16" s="15" t="s">
        <v>253</v>
      </c>
      <c r="E16" s="7" t="s">
        <v>15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7">
        <v>0</v>
      </c>
      <c r="L16" s="10">
        <v>0</v>
      </c>
      <c r="M16" s="10">
        <v>0</v>
      </c>
      <c r="N16" s="10">
        <v>0</v>
      </c>
      <c r="O16" s="7">
        <v>0</v>
      </c>
    </row>
    <row r="17" spans="1:15" s="1" customFormat="1" ht="16.5" customHeight="1">
      <c r="A17" s="7"/>
      <c r="B17" s="14" t="s">
        <v>79</v>
      </c>
      <c r="C17" s="14" t="s">
        <v>83</v>
      </c>
      <c r="D17" s="15" t="s">
        <v>253</v>
      </c>
      <c r="E17" s="7" t="s">
        <v>33</v>
      </c>
      <c r="F17" s="10">
        <v>2843</v>
      </c>
      <c r="G17" s="10">
        <v>110</v>
      </c>
      <c r="H17" s="10">
        <v>136</v>
      </c>
      <c r="I17" s="10">
        <v>858</v>
      </c>
      <c r="J17" s="10">
        <v>0</v>
      </c>
      <c r="K17" s="7">
        <v>0</v>
      </c>
      <c r="L17" s="10">
        <v>0</v>
      </c>
      <c r="M17" s="10">
        <v>0</v>
      </c>
      <c r="N17" s="10">
        <v>0</v>
      </c>
      <c r="O17" s="7">
        <f>F17+G17+H17+I17</f>
        <v>3947</v>
      </c>
    </row>
    <row r="18" spans="1:15" s="1" customFormat="1" ht="16.5" customHeight="1">
      <c r="A18" s="16">
        <v>14</v>
      </c>
      <c r="B18" s="8" t="s">
        <v>86</v>
      </c>
      <c r="C18" s="8" t="s">
        <v>83</v>
      </c>
      <c r="D18" s="9" t="s">
        <v>305</v>
      </c>
      <c r="E18" s="7" t="s">
        <v>15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1:15" s="1" customFormat="1" ht="16.5" customHeight="1">
      <c r="A19" s="16"/>
      <c r="B19" s="14" t="s">
        <v>86</v>
      </c>
      <c r="C19" s="14" t="s">
        <v>50</v>
      </c>
      <c r="D19" s="15" t="s">
        <v>265</v>
      </c>
      <c r="E19" s="7" t="s">
        <v>33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1:15" s="1" customFormat="1" ht="16.5" customHeight="1">
      <c r="A20" s="16">
        <v>15</v>
      </c>
      <c r="B20" s="14" t="s">
        <v>92</v>
      </c>
      <c r="C20" s="14" t="s">
        <v>50</v>
      </c>
      <c r="D20" s="15" t="s">
        <v>266</v>
      </c>
      <c r="E20" s="7" t="s">
        <v>15</v>
      </c>
      <c r="F20" s="10">
        <v>0</v>
      </c>
      <c r="G20" s="10">
        <v>3360</v>
      </c>
      <c r="H20" s="10">
        <v>24853</v>
      </c>
      <c r="I20" s="10">
        <v>2765</v>
      </c>
      <c r="J20" s="10">
        <v>0</v>
      </c>
      <c r="K20" s="7">
        <v>0</v>
      </c>
      <c r="L20" s="10">
        <v>0</v>
      </c>
      <c r="M20" s="10">
        <v>0</v>
      </c>
      <c r="N20" s="10">
        <v>0</v>
      </c>
      <c r="O20" s="7">
        <f>G20+H20+I20</f>
        <v>30978</v>
      </c>
    </row>
    <row r="21" spans="1:15" s="1" customFormat="1" ht="16.5" customHeight="1">
      <c r="A21" s="16"/>
      <c r="B21" s="14" t="s">
        <v>96</v>
      </c>
      <c r="C21" s="14" t="s">
        <v>11</v>
      </c>
      <c r="D21" s="15" t="s">
        <v>267</v>
      </c>
      <c r="E21" s="7" t="s">
        <v>15</v>
      </c>
      <c r="F21" s="10">
        <v>17500</v>
      </c>
      <c r="G21" s="10">
        <v>0</v>
      </c>
      <c r="H21" s="10">
        <v>313</v>
      </c>
      <c r="I21" s="10">
        <v>3731</v>
      </c>
      <c r="J21" s="10">
        <v>0</v>
      </c>
      <c r="K21" s="7">
        <v>0</v>
      </c>
      <c r="L21" s="10">
        <v>0</v>
      </c>
      <c r="M21" s="10">
        <v>0</v>
      </c>
      <c r="N21" s="10">
        <v>7</v>
      </c>
      <c r="O21" s="7">
        <f>F21+H21+I21+N21</f>
        <v>21551</v>
      </c>
    </row>
    <row r="22" spans="1:15" s="1" customFormat="1" ht="16.5" customHeight="1">
      <c r="A22" s="16">
        <v>16</v>
      </c>
      <c r="B22" s="14" t="s">
        <v>99</v>
      </c>
      <c r="C22" s="14" t="s">
        <v>100</v>
      </c>
      <c r="D22" s="15" t="s">
        <v>268</v>
      </c>
      <c r="E22" s="7" t="s">
        <v>33</v>
      </c>
      <c r="F22" s="10">
        <v>182325</v>
      </c>
      <c r="G22" s="10">
        <v>140350</v>
      </c>
      <c r="H22" s="10">
        <v>111415</v>
      </c>
      <c r="I22" s="10">
        <v>89712</v>
      </c>
      <c r="J22" s="10">
        <v>25480</v>
      </c>
      <c r="K22" s="7">
        <v>0</v>
      </c>
      <c r="L22" s="10">
        <v>0</v>
      </c>
      <c r="M22" s="10">
        <v>0</v>
      </c>
      <c r="N22" s="10">
        <v>0</v>
      </c>
      <c r="O22" s="7">
        <f>F22+G22+H22+I22+J22</f>
        <v>549282</v>
      </c>
    </row>
    <row r="23" spans="1:15" s="1" customFormat="1" ht="16.5" customHeight="1">
      <c r="A23" s="16"/>
      <c r="B23" s="14" t="s">
        <v>99</v>
      </c>
      <c r="C23" s="14" t="s">
        <v>100</v>
      </c>
      <c r="D23" s="15" t="s">
        <v>268</v>
      </c>
      <c r="E23" s="7" t="s">
        <v>15</v>
      </c>
      <c r="F23" s="10">
        <v>106356</v>
      </c>
      <c r="G23" s="10">
        <v>0</v>
      </c>
      <c r="H23" s="10">
        <v>115677</v>
      </c>
      <c r="I23" s="10">
        <v>138096</v>
      </c>
      <c r="J23" s="10">
        <v>0</v>
      </c>
      <c r="K23" s="7">
        <v>0</v>
      </c>
      <c r="L23" s="10">
        <v>98</v>
      </c>
      <c r="M23" s="10">
        <v>0</v>
      </c>
      <c r="N23" s="10">
        <v>0</v>
      </c>
      <c r="O23" s="7">
        <f>F23+H23+I23+L23</f>
        <v>360227</v>
      </c>
    </row>
    <row r="24" spans="1:15" s="1" customFormat="1" ht="16.5" customHeight="1">
      <c r="A24" s="7">
        <v>17</v>
      </c>
      <c r="B24" s="8" t="s">
        <v>108</v>
      </c>
      <c r="C24" s="8" t="s">
        <v>109</v>
      </c>
      <c r="D24" s="9" t="s">
        <v>255</v>
      </c>
      <c r="E24" s="7" t="s">
        <v>15</v>
      </c>
      <c r="F24" s="10">
        <v>187488</v>
      </c>
      <c r="G24" s="10">
        <v>8750</v>
      </c>
      <c r="H24" s="10">
        <v>0</v>
      </c>
      <c r="I24" s="10">
        <v>0</v>
      </c>
      <c r="J24" s="10">
        <v>0</v>
      </c>
      <c r="K24" s="7">
        <v>0</v>
      </c>
      <c r="L24" s="10">
        <v>0</v>
      </c>
      <c r="M24" s="10">
        <v>0</v>
      </c>
      <c r="N24" s="10">
        <v>0</v>
      </c>
      <c r="O24" s="7">
        <f>F24+G24</f>
        <v>196238</v>
      </c>
    </row>
    <row r="25" spans="1:15" s="1" customFormat="1" ht="16.5" customHeight="1">
      <c r="A25" s="7">
        <v>18</v>
      </c>
      <c r="B25" s="8" t="s">
        <v>116</v>
      </c>
      <c r="C25" s="8" t="s">
        <v>11</v>
      </c>
      <c r="D25" s="9" t="s">
        <v>269</v>
      </c>
      <c r="E25" s="7" t="s">
        <v>15</v>
      </c>
      <c r="F25" s="10">
        <v>7500</v>
      </c>
      <c r="G25" s="10">
        <v>3500</v>
      </c>
      <c r="H25" s="10">
        <v>2965</v>
      </c>
      <c r="I25" s="10">
        <v>10950</v>
      </c>
      <c r="J25" s="10">
        <v>35</v>
      </c>
      <c r="K25" s="7">
        <v>0</v>
      </c>
      <c r="L25" s="10">
        <v>11</v>
      </c>
      <c r="M25" s="10">
        <v>88</v>
      </c>
      <c r="N25" s="10">
        <v>68</v>
      </c>
      <c r="O25" s="7">
        <f>F25+G25+H25+I25+J25+L25+M25+N25</f>
        <v>25117</v>
      </c>
    </row>
    <row r="26" spans="1:15" s="1" customFormat="1" ht="16.5" customHeight="1">
      <c r="A26" s="7">
        <v>19</v>
      </c>
      <c r="B26" s="8" t="s">
        <v>119</v>
      </c>
      <c r="C26" s="8" t="s">
        <v>120</v>
      </c>
      <c r="D26" s="9" t="s">
        <v>270</v>
      </c>
      <c r="E26" s="7" t="s">
        <v>15</v>
      </c>
      <c r="F26" s="10">
        <v>212800</v>
      </c>
      <c r="G26" s="10">
        <v>1750</v>
      </c>
      <c r="H26" s="10">
        <v>0</v>
      </c>
      <c r="I26" s="10">
        <v>0</v>
      </c>
      <c r="J26" s="10">
        <v>0</v>
      </c>
      <c r="K26" s="7">
        <v>0</v>
      </c>
      <c r="L26" s="10">
        <v>0</v>
      </c>
      <c r="M26" s="10">
        <v>0</v>
      </c>
      <c r="N26" s="10">
        <v>0</v>
      </c>
      <c r="O26" s="7">
        <f>F26+G26</f>
        <v>214550</v>
      </c>
    </row>
    <row r="27" spans="1:15" s="1" customFormat="1" ht="16.5" customHeight="1">
      <c r="A27" s="7">
        <v>20</v>
      </c>
      <c r="B27" s="8" t="s">
        <v>127</v>
      </c>
      <c r="C27" s="8" t="s">
        <v>20</v>
      </c>
      <c r="D27" s="9" t="s">
        <v>271</v>
      </c>
      <c r="E27" s="7" t="s">
        <v>15</v>
      </c>
      <c r="F27" s="10">
        <v>21000</v>
      </c>
      <c r="G27" s="10">
        <v>9100</v>
      </c>
      <c r="H27" s="10">
        <v>0</v>
      </c>
      <c r="I27" s="10">
        <v>79632</v>
      </c>
      <c r="J27" s="10">
        <v>0</v>
      </c>
      <c r="K27" s="7">
        <v>0</v>
      </c>
      <c r="L27" s="10">
        <v>158</v>
      </c>
      <c r="M27" s="10">
        <v>0</v>
      </c>
      <c r="N27" s="10">
        <v>0</v>
      </c>
      <c r="O27" s="7">
        <f>F27+G27+I27+L27</f>
        <v>109890</v>
      </c>
    </row>
    <row r="28" spans="1:15" s="1" customFormat="1" ht="16.5" customHeight="1">
      <c r="A28" s="7">
        <v>21</v>
      </c>
      <c r="B28" s="8" t="s">
        <v>135</v>
      </c>
      <c r="C28" s="8" t="s">
        <v>136</v>
      </c>
      <c r="D28" s="9" t="s">
        <v>272</v>
      </c>
      <c r="E28" s="7" t="s">
        <v>15</v>
      </c>
      <c r="F28" s="10">
        <v>2500</v>
      </c>
      <c r="G28" s="10">
        <v>14000</v>
      </c>
      <c r="H28" s="10">
        <v>2707</v>
      </c>
      <c r="I28" s="10">
        <v>39720</v>
      </c>
      <c r="J28" s="10">
        <v>630</v>
      </c>
      <c r="K28" s="7">
        <v>0</v>
      </c>
      <c r="L28" s="10">
        <v>0</v>
      </c>
      <c r="M28" s="10">
        <v>0</v>
      </c>
      <c r="N28" s="10">
        <v>10080</v>
      </c>
      <c r="O28" s="7">
        <f>F28+G28+H28+I28+J28+N28</f>
        <v>69637</v>
      </c>
    </row>
    <row r="29" spans="1:15" s="1" customFormat="1" ht="16.5" customHeight="1">
      <c r="A29" s="7">
        <v>22</v>
      </c>
      <c r="B29" s="8" t="s">
        <v>139</v>
      </c>
      <c r="C29" s="8" t="s">
        <v>46</v>
      </c>
      <c r="D29" s="9" t="s">
        <v>306</v>
      </c>
      <c r="E29" s="7" t="s">
        <v>15</v>
      </c>
      <c r="F29" s="10">
        <v>2100</v>
      </c>
      <c r="G29" s="10">
        <v>700</v>
      </c>
      <c r="H29" s="10">
        <v>8118</v>
      </c>
      <c r="I29" s="10">
        <v>3381</v>
      </c>
      <c r="J29" s="10">
        <v>0</v>
      </c>
      <c r="K29" s="7">
        <v>0</v>
      </c>
      <c r="L29" s="10">
        <v>0</v>
      </c>
      <c r="M29" s="10">
        <v>0</v>
      </c>
      <c r="N29" s="10">
        <v>42</v>
      </c>
      <c r="O29" s="7">
        <f>F29+G29+H29+I29+N29</f>
        <v>14341</v>
      </c>
    </row>
    <row r="30" spans="1:15" s="1" customFormat="1" ht="16.5" customHeight="1">
      <c r="A30" s="7">
        <v>23</v>
      </c>
      <c r="B30" s="8" t="s">
        <v>145</v>
      </c>
      <c r="C30" s="8" t="s">
        <v>11</v>
      </c>
      <c r="D30" s="9" t="s">
        <v>274</v>
      </c>
      <c r="E30" s="7" t="s">
        <v>15</v>
      </c>
      <c r="F30" s="10">
        <v>0</v>
      </c>
      <c r="G30" s="10">
        <v>0</v>
      </c>
      <c r="H30" s="10">
        <v>0</v>
      </c>
      <c r="I30" s="10">
        <v>4683</v>
      </c>
      <c r="J30" s="10">
        <v>0</v>
      </c>
      <c r="K30" s="7">
        <v>0</v>
      </c>
      <c r="L30" s="10">
        <v>0</v>
      </c>
      <c r="M30" s="10">
        <v>0</v>
      </c>
      <c r="N30" s="10">
        <v>0</v>
      </c>
      <c r="O30" s="7">
        <v>4683</v>
      </c>
    </row>
    <row r="31" spans="1:15" s="1" customFormat="1" ht="16.5" customHeight="1">
      <c r="A31" s="7">
        <v>24</v>
      </c>
      <c r="B31" s="8" t="s">
        <v>148</v>
      </c>
      <c r="C31" s="8" t="s">
        <v>109</v>
      </c>
      <c r="D31" s="9" t="s">
        <v>275</v>
      </c>
      <c r="E31" s="7" t="s">
        <v>15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7">
        <v>0</v>
      </c>
      <c r="L31" s="10">
        <v>0</v>
      </c>
      <c r="M31" s="10">
        <v>0</v>
      </c>
      <c r="N31" s="10">
        <v>0</v>
      </c>
      <c r="O31" s="7">
        <v>0</v>
      </c>
    </row>
    <row r="32" spans="1:15" s="1" customFormat="1" ht="16.5" customHeight="1">
      <c r="A32" s="7"/>
      <c r="B32" s="14" t="s">
        <v>148</v>
      </c>
      <c r="C32" s="14" t="s">
        <v>109</v>
      </c>
      <c r="D32" s="15" t="s">
        <v>275</v>
      </c>
      <c r="E32" s="7" t="s">
        <v>33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7">
        <v>0</v>
      </c>
      <c r="L32" s="10">
        <v>0</v>
      </c>
      <c r="M32" s="10">
        <v>0</v>
      </c>
      <c r="N32" s="10">
        <v>0</v>
      </c>
      <c r="O32" s="7">
        <v>0</v>
      </c>
    </row>
    <row r="33" spans="1:15" s="1" customFormat="1" ht="16.5" customHeight="1">
      <c r="A33" s="16">
        <v>25</v>
      </c>
      <c r="B33" s="14" t="s">
        <v>153</v>
      </c>
      <c r="C33" s="14" t="s">
        <v>83</v>
      </c>
      <c r="D33" s="15" t="s">
        <v>276</v>
      </c>
      <c r="E33" s="7" t="s">
        <v>15</v>
      </c>
      <c r="F33" s="10">
        <v>29610</v>
      </c>
      <c r="G33" s="10">
        <v>350</v>
      </c>
      <c r="H33" s="10">
        <v>3928</v>
      </c>
      <c r="I33" s="10">
        <v>4900</v>
      </c>
      <c r="J33" s="10">
        <v>0</v>
      </c>
      <c r="K33" s="7">
        <v>0</v>
      </c>
      <c r="L33" s="10">
        <v>14</v>
      </c>
      <c r="M33" s="10">
        <v>224</v>
      </c>
      <c r="N33" s="10">
        <v>33</v>
      </c>
      <c r="O33" s="7">
        <f>F33+G33+H33+I33+L33+M33+N33</f>
        <v>39059</v>
      </c>
    </row>
    <row r="34" spans="1:15" s="1" customFormat="1" ht="16.5" customHeight="1">
      <c r="A34" s="16">
        <v>26</v>
      </c>
      <c r="B34" s="14" t="s">
        <v>156</v>
      </c>
      <c r="C34" s="14" t="s">
        <v>50</v>
      </c>
      <c r="D34" s="15" t="s">
        <v>277</v>
      </c>
      <c r="E34" s="7" t="s">
        <v>15</v>
      </c>
      <c r="F34" s="10">
        <v>0</v>
      </c>
      <c r="G34" s="10">
        <v>560</v>
      </c>
      <c r="H34" s="10">
        <v>3382</v>
      </c>
      <c r="I34" s="10">
        <v>2415</v>
      </c>
      <c r="J34" s="10">
        <v>0</v>
      </c>
      <c r="K34" s="7">
        <v>0</v>
      </c>
      <c r="L34" s="10">
        <v>0</v>
      </c>
      <c r="M34" s="10">
        <v>0</v>
      </c>
      <c r="N34" s="10">
        <v>0</v>
      </c>
      <c r="O34" s="7">
        <f>G34+H34+I34</f>
        <v>6357</v>
      </c>
    </row>
    <row r="35" spans="1:15" s="1" customFormat="1" ht="16.5" customHeight="1">
      <c r="A35" s="16"/>
      <c r="B35" s="14" t="s">
        <v>156</v>
      </c>
      <c r="C35" s="14" t="s">
        <v>50</v>
      </c>
      <c r="D35" s="15" t="s">
        <v>277</v>
      </c>
      <c r="E35" s="7" t="s">
        <v>33</v>
      </c>
      <c r="F35" s="10">
        <v>6426</v>
      </c>
      <c r="G35" s="10">
        <v>0</v>
      </c>
      <c r="H35" s="10">
        <v>3228</v>
      </c>
      <c r="I35" s="10">
        <v>1680</v>
      </c>
      <c r="J35" s="10">
        <v>0</v>
      </c>
      <c r="K35" s="7">
        <v>0</v>
      </c>
      <c r="L35" s="10">
        <v>0</v>
      </c>
      <c r="M35" s="10">
        <v>0</v>
      </c>
      <c r="N35" s="10">
        <v>0</v>
      </c>
      <c r="O35" s="7">
        <f>F35+H35+I35</f>
        <v>11334</v>
      </c>
    </row>
    <row r="36" spans="1:15" s="1" customFormat="1" ht="16.5" customHeight="1">
      <c r="A36" s="7">
        <v>27</v>
      </c>
      <c r="B36" s="8" t="s">
        <v>161</v>
      </c>
      <c r="C36" s="8" t="s">
        <v>162</v>
      </c>
      <c r="D36" s="8" t="s">
        <v>307</v>
      </c>
      <c r="E36" s="7" t="s">
        <v>15</v>
      </c>
      <c r="F36" s="10">
        <v>14700</v>
      </c>
      <c r="G36" s="10">
        <v>0</v>
      </c>
      <c r="H36" s="10">
        <v>13688</v>
      </c>
      <c r="I36" s="10">
        <v>5502</v>
      </c>
      <c r="J36" s="10">
        <v>0</v>
      </c>
      <c r="K36" s="7">
        <v>0</v>
      </c>
      <c r="L36" s="10">
        <v>560</v>
      </c>
      <c r="M36" s="10">
        <v>0</v>
      </c>
      <c r="N36" s="10">
        <v>0</v>
      </c>
      <c r="O36" s="7">
        <f>F36+H36+I36+L36</f>
        <v>34450</v>
      </c>
    </row>
    <row r="37" spans="1:15" s="1" customFormat="1" ht="16.5" customHeight="1">
      <c r="A37" s="7">
        <v>28</v>
      </c>
      <c r="B37" s="8" t="s">
        <v>168</v>
      </c>
      <c r="C37" s="8" t="s">
        <v>50</v>
      </c>
      <c r="D37" s="9" t="s">
        <v>253</v>
      </c>
      <c r="E37" s="7" t="s">
        <v>15</v>
      </c>
      <c r="F37" s="10">
        <v>0</v>
      </c>
      <c r="G37" s="10">
        <v>630</v>
      </c>
      <c r="H37" s="10">
        <v>0</v>
      </c>
      <c r="I37" s="10">
        <v>10220</v>
      </c>
      <c r="J37" s="10">
        <v>0</v>
      </c>
      <c r="K37" s="7">
        <v>0</v>
      </c>
      <c r="L37" s="10">
        <v>0</v>
      </c>
      <c r="M37" s="10">
        <v>0</v>
      </c>
      <c r="N37" s="10">
        <v>0</v>
      </c>
      <c r="O37" s="7">
        <f>G37+I37</f>
        <v>10850</v>
      </c>
    </row>
    <row r="38" spans="1:15" s="1" customFormat="1" ht="16.5" customHeight="1">
      <c r="A38" s="7"/>
      <c r="B38" s="8" t="s">
        <v>172</v>
      </c>
      <c r="C38" s="8" t="s">
        <v>11</v>
      </c>
      <c r="D38" s="9" t="s">
        <v>279</v>
      </c>
      <c r="E38" s="7" t="s">
        <v>15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1:15" s="1" customFormat="1" ht="16.5" customHeight="1">
      <c r="A39" s="7">
        <v>29</v>
      </c>
      <c r="B39" s="8" t="s">
        <v>176</v>
      </c>
      <c r="C39" s="8" t="s">
        <v>50</v>
      </c>
      <c r="D39" s="9" t="s">
        <v>255</v>
      </c>
      <c r="E39" s="7" t="s">
        <v>15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7">
        <v>0</v>
      </c>
      <c r="L39" s="10">
        <v>0</v>
      </c>
      <c r="M39" s="10">
        <v>0</v>
      </c>
      <c r="N39" s="10">
        <v>0</v>
      </c>
      <c r="O39" s="7">
        <v>0</v>
      </c>
    </row>
    <row r="40" spans="1:15" s="1" customFormat="1" ht="16.5" customHeight="1">
      <c r="A40" s="7">
        <v>30</v>
      </c>
      <c r="B40" s="8" t="s">
        <v>179</v>
      </c>
      <c r="C40" s="8" t="s">
        <v>11</v>
      </c>
      <c r="D40" s="9" t="s">
        <v>308</v>
      </c>
      <c r="E40" s="7" t="s">
        <v>15</v>
      </c>
      <c r="F40" s="10">
        <v>15000</v>
      </c>
      <c r="G40" s="10">
        <v>1650</v>
      </c>
      <c r="H40" s="10">
        <v>0</v>
      </c>
      <c r="I40" s="10">
        <v>450</v>
      </c>
      <c r="J40" s="10">
        <v>0</v>
      </c>
      <c r="K40" s="7">
        <v>0</v>
      </c>
      <c r="L40" s="10">
        <v>0</v>
      </c>
      <c r="M40" s="10">
        <v>0</v>
      </c>
      <c r="N40" s="10">
        <v>0</v>
      </c>
      <c r="O40" s="7">
        <f>F40+G40+I40</f>
        <v>17100</v>
      </c>
    </row>
    <row r="41" spans="1:15" s="1" customFormat="1" ht="16.5" customHeight="1">
      <c r="A41" s="7">
        <v>31</v>
      </c>
      <c r="B41" s="8" t="s">
        <v>182</v>
      </c>
      <c r="C41" s="8" t="s">
        <v>50</v>
      </c>
      <c r="D41" s="9" t="s">
        <v>281</v>
      </c>
      <c r="E41" s="7" t="s">
        <v>15</v>
      </c>
      <c r="F41" s="10">
        <v>0</v>
      </c>
      <c r="G41" s="10">
        <v>0</v>
      </c>
      <c r="H41" s="10">
        <v>0</v>
      </c>
      <c r="I41" s="10"/>
      <c r="J41" s="10">
        <v>0</v>
      </c>
      <c r="K41" s="7">
        <v>0</v>
      </c>
      <c r="L41" s="10">
        <v>0</v>
      </c>
      <c r="M41" s="10">
        <v>0</v>
      </c>
      <c r="N41" s="10">
        <v>0</v>
      </c>
      <c r="O41" s="7">
        <v>0</v>
      </c>
    </row>
    <row r="42" spans="1:15" s="1" customFormat="1" ht="16.5" customHeight="1">
      <c r="A42" s="7">
        <v>32</v>
      </c>
      <c r="B42" s="8" t="s">
        <v>189</v>
      </c>
      <c r="C42" s="8" t="s">
        <v>190</v>
      </c>
      <c r="D42" s="9" t="s">
        <v>282</v>
      </c>
      <c r="E42" s="7" t="s">
        <v>15</v>
      </c>
      <c r="F42" s="10">
        <v>0</v>
      </c>
      <c r="G42" s="10">
        <v>0</v>
      </c>
      <c r="H42" s="10">
        <v>0</v>
      </c>
      <c r="I42" s="10">
        <v>3388</v>
      </c>
      <c r="J42" s="10">
        <v>3010</v>
      </c>
      <c r="K42" s="7">
        <v>0</v>
      </c>
      <c r="L42" s="10">
        <v>0</v>
      </c>
      <c r="M42" s="10">
        <v>0</v>
      </c>
      <c r="N42" s="10">
        <v>0</v>
      </c>
      <c r="O42" s="7">
        <f>I42+J42</f>
        <v>6398</v>
      </c>
    </row>
    <row r="43" spans="1:15" s="1" customFormat="1" ht="16.5" customHeight="1">
      <c r="A43" s="7">
        <v>33</v>
      </c>
      <c r="B43" s="8" t="s">
        <v>193</v>
      </c>
      <c r="C43" s="8" t="s">
        <v>46</v>
      </c>
      <c r="D43" s="9" t="s">
        <v>309</v>
      </c>
      <c r="E43" s="7" t="s">
        <v>15</v>
      </c>
      <c r="F43" s="10">
        <v>0</v>
      </c>
      <c r="G43" s="10">
        <v>21</v>
      </c>
      <c r="H43" s="10">
        <v>1890</v>
      </c>
      <c r="I43" s="10">
        <v>3108</v>
      </c>
      <c r="J43" s="10">
        <v>0</v>
      </c>
      <c r="K43" s="7">
        <v>0</v>
      </c>
      <c r="L43" s="10">
        <v>0</v>
      </c>
      <c r="M43" s="10">
        <v>0</v>
      </c>
      <c r="N43" s="10">
        <v>0</v>
      </c>
      <c r="O43" s="7">
        <f>G43+H43+I43</f>
        <v>5019</v>
      </c>
    </row>
    <row r="44" spans="1:15" ht="27.75" customHeight="1">
      <c r="A44" s="17" t="s">
        <v>310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sheetProtection selectLockedCells="1" selectUnlockedCells="1"/>
  <mergeCells count="9">
    <mergeCell ref="A1:O1"/>
    <mergeCell ref="A44:O44"/>
    <mergeCell ref="A16:A17"/>
    <mergeCell ref="A18:A19"/>
    <mergeCell ref="A20:A21"/>
    <mergeCell ref="A22:A23"/>
    <mergeCell ref="A31:A32"/>
    <mergeCell ref="A34:A35"/>
    <mergeCell ref="A37:A3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2021-09-02T15:26:52Z</dcterms:created>
  <dcterms:modified xsi:type="dcterms:W3CDTF">2021-09-10T05:31:36Z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